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<sst xmlns="http://schemas.openxmlformats.org/spreadsheetml/2006/main" count="22" uniqueCount="20">
  <si>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Lp.</t>
  </si>
  <si>
    <t>Klasyfikacja (dział, rozdział,
paragraf)</t>
  </si>
  <si>
    <t>Środki
z budżetu krajowego</t>
  </si>
  <si>
    <t>Środki
z budżetu UE</t>
  </si>
  <si>
    <t>x</t>
  </si>
  <si>
    <t>% wykonania</t>
  </si>
  <si>
    <t>Uwagi</t>
  </si>
  <si>
    <t>Plan na początek roku</t>
  </si>
  <si>
    <t>Zmniejszenia</t>
  </si>
  <si>
    <t>Zwiększenia</t>
  </si>
  <si>
    <t xml:space="preserve">Plan po zmianach </t>
  </si>
  <si>
    <t xml:space="preserve">wykonane wydatki </t>
  </si>
  <si>
    <t>900  90001 6057</t>
  </si>
  <si>
    <t>900  90001 6059</t>
  </si>
  <si>
    <t>Progam: Program Operacyjny Infrastruktura i Środowisko 2014-2020, Oś priorytetowa II, Ochrona środowiska, w tym adaptacja do zmian klimatu Działanie 2.3. Gospodarka Wodno-ściekowa w aglomeracjach, Nazwa zadania : Przebudowa i rozbudowa miejskiej oczyszczalni ścieków w Chorzelach</t>
  </si>
  <si>
    <t>bieżące</t>
  </si>
  <si>
    <t>inwestycyjne</t>
  </si>
  <si>
    <t>ogółem, w tym</t>
  </si>
  <si>
    <t>4. Wydatki poniesione w 2021 r. na programy i projekty realizowane ze środków pochodzących z funduszy strukturalnych i Funduszu Spójności</t>
  </si>
  <si>
    <t>Inwestycja została zakończona i odebrana. W okresie sprawozdawczym dokonano końcowej zapłaty za wykonanie zadania dla wykonawcy, inspektora nadzoru oraz pomocy technicznej. Dokonano również zapłaty za pełnienie funkcji technologa, pełnienie nadzoru autorskiego. Zadanie było realizowane przy dofinansowaniu z Narodowego Funduszu Ochrony Środowiska i Gospodarki Wodnej w Warszawie w ramach POiŚ 2014--2020. Pozyskano na ten cel                         9 417 208,65 zł. W związku z rozszerzeniem zakresu robót pozyskano dodatkowe dofinansowanie w kwocie               1 661 589,70 zł. Łącznie na to zadanie pozyskano              11 078 798,35 zł.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</si>
</sst>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[$-415]d\ mmmm\ yyyy"/>
    <numFmt numFmtId="171" formatCode="#,##0.000"/>
    <numFmt numFmtId="172" formatCode="0.0000"/>
    <numFmt numFmtId="173" formatCode="0.00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" fontId="6" fillId="0" borderId="0" xfId="52" applyNumberFormat="1" applyFont="1" applyBorder="1" applyAlignment="1">
      <alignment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168" fontId="49" fillId="0" borderId="0" xfId="0" applyNumberFormat="1" applyFont="1" applyAlignment="1">
      <alignment vertical="center"/>
    </xf>
    <xf numFmtId="3" fontId="6" fillId="0" borderId="0" xfId="52" applyNumberFormat="1" applyFont="1" applyBorder="1" applyAlignment="1">
      <alignment wrapText="1"/>
      <protection/>
    </xf>
    <xf numFmtId="4" fontId="0" fillId="0" borderId="0" xfId="0" applyNumberFormat="1" applyAlignment="1">
      <alignment vertical="center"/>
    </xf>
    <xf numFmtId="0" fontId="6" fillId="33" borderId="0" xfId="52" applyFont="1" applyFill="1">
      <alignment/>
      <protection/>
    </xf>
    <xf numFmtId="168" fontId="6" fillId="33" borderId="0" xfId="52" applyNumberFormat="1" applyFont="1" applyFill="1">
      <alignment/>
      <protection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9" fillId="33" borderId="0" xfId="52" applyNumberFormat="1" applyFont="1" applyFill="1" applyBorder="1" applyAlignment="1">
      <alignment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right" vertical="center" textRotation="90"/>
    </xf>
    <xf numFmtId="0" fontId="13" fillId="0" borderId="0" xfId="0" applyFont="1" applyAlignment="1">
      <alignment horizontal="right" vertical="center" textRotation="180"/>
    </xf>
    <xf numFmtId="0" fontId="12" fillId="33" borderId="0" xfId="0" applyFont="1" applyFill="1" applyBorder="1" applyAlignment="1">
      <alignment horizontal="justify" vertical="center" wrapText="1"/>
    </xf>
    <xf numFmtId="0" fontId="6" fillId="33" borderId="0" xfId="52" applyFont="1" applyFill="1" applyBorder="1" applyAlignment="1">
      <alignment/>
      <protection/>
    </xf>
    <xf numFmtId="4" fontId="6" fillId="33" borderId="0" xfId="52" applyNumberFormat="1" applyFont="1" applyFill="1" applyBorder="1" applyAlignment="1">
      <alignment/>
      <protection/>
    </xf>
    <xf numFmtId="4" fontId="6" fillId="33" borderId="0" xfId="52" applyNumberFormat="1" applyFont="1" applyFill="1" applyBorder="1">
      <alignment/>
      <protection/>
    </xf>
    <xf numFmtId="168" fontId="6" fillId="33" borderId="0" xfId="52" applyNumberFormat="1" applyFont="1" applyFill="1" applyBorder="1" applyAlignment="1">
      <alignment/>
      <protection/>
    </xf>
    <xf numFmtId="0" fontId="6" fillId="33" borderId="13" xfId="52" applyFont="1" applyFill="1" applyBorder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9" fillId="33" borderId="15" xfId="52" applyFont="1" applyFill="1" applyBorder="1" applyAlignment="1">
      <alignment horizontal="center" vertical="center"/>
      <protection/>
    </xf>
    <xf numFmtId="0" fontId="9" fillId="33" borderId="16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7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/>
      <protection/>
    </xf>
    <xf numFmtId="4" fontId="7" fillId="33" borderId="19" xfId="52" applyNumberFormat="1" applyFont="1" applyFill="1" applyBorder="1" applyAlignment="1">
      <alignment horizontal="center"/>
      <protection/>
    </xf>
    <xf numFmtId="168" fontId="7" fillId="33" borderId="20" xfId="52" applyNumberFormat="1" applyFont="1" applyFill="1" applyBorder="1">
      <alignment/>
      <protection/>
    </xf>
    <xf numFmtId="0" fontId="6" fillId="33" borderId="16" xfId="52" applyFont="1" applyFill="1" applyBorder="1" applyAlignment="1">
      <alignment/>
      <protection/>
    </xf>
    <xf numFmtId="4" fontId="8" fillId="33" borderId="21" xfId="52" applyNumberFormat="1" applyFont="1" applyFill="1" applyBorder="1" applyAlignment="1">
      <alignment horizontal="center"/>
      <protection/>
    </xf>
    <xf numFmtId="169" fontId="8" fillId="33" borderId="21" xfId="52" applyNumberFormat="1" applyFont="1" applyFill="1" applyBorder="1" applyAlignment="1">
      <alignment horizontal="center"/>
      <protection/>
    </xf>
    <xf numFmtId="0" fontId="12" fillId="33" borderId="22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4" fontId="13" fillId="33" borderId="14" xfId="0" applyNumberFormat="1" applyFont="1" applyFill="1" applyBorder="1" applyAlignment="1">
      <alignment horizontal="center" vertical="center"/>
    </xf>
    <xf numFmtId="169" fontId="13" fillId="33" borderId="14" xfId="0" applyNumberFormat="1" applyFont="1" applyFill="1" applyBorder="1" applyAlignment="1">
      <alignment horizontal="center" vertical="center"/>
    </xf>
    <xf numFmtId="168" fontId="13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2" fillId="33" borderId="0" xfId="0" applyFont="1" applyFill="1" applyBorder="1" applyAlignment="1">
      <alignment horizontal="right" vertical="center" textRotation="180" wrapText="1"/>
    </xf>
    <xf numFmtId="0" fontId="7" fillId="33" borderId="15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23" xfId="52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 vertical="center"/>
    </xf>
    <xf numFmtId="0" fontId="9" fillId="33" borderId="23" xfId="52" applyFont="1" applyFill="1" applyBorder="1" applyAlignment="1">
      <alignment horizontal="center" vertical="center"/>
      <protection/>
    </xf>
    <xf numFmtId="0" fontId="9" fillId="33" borderId="24" xfId="52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 textRotation="90"/>
    </xf>
    <xf numFmtId="0" fontId="0" fillId="0" borderId="0" xfId="0" applyBorder="1" applyAlignment="1">
      <alignment vertical="center"/>
    </xf>
    <xf numFmtId="4" fontId="9" fillId="33" borderId="16" xfId="52" applyNumberFormat="1" applyFont="1" applyFill="1" applyBorder="1" applyAlignment="1">
      <alignment vertical="center"/>
      <protection/>
    </xf>
    <xf numFmtId="4" fontId="6" fillId="33" borderId="16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vertical="center"/>
      <protection/>
    </xf>
    <xf numFmtId="4" fontId="9" fillId="33" borderId="18" xfId="52" applyNumberFormat="1" applyFont="1" applyFill="1" applyBorder="1" applyAlignment="1">
      <alignment vertical="center"/>
      <protection/>
    </xf>
    <xf numFmtId="4" fontId="6" fillId="33" borderId="18" xfId="52" applyNumberFormat="1" applyFont="1" applyFill="1" applyBorder="1" applyAlignment="1">
      <alignment vertical="center"/>
      <protection/>
    </xf>
    <xf numFmtId="0" fontId="6" fillId="33" borderId="18" xfId="52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vertical="center"/>
      <protection/>
    </xf>
    <xf numFmtId="0" fontId="0" fillId="0" borderId="0" xfId="0" applyNumberFormat="1" applyAlignment="1">
      <alignment vertical="center" textRotation="180"/>
    </xf>
    <xf numFmtId="0" fontId="7" fillId="33" borderId="22" xfId="52" applyFont="1" applyFill="1" applyBorder="1" applyAlignment="1">
      <alignment horizontal="center"/>
      <protection/>
    </xf>
    <xf numFmtId="0" fontId="7" fillId="33" borderId="21" xfId="52" applyFont="1" applyFill="1" applyBorder="1" applyAlignment="1">
      <alignment horizontal="center"/>
      <protection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34" xfId="52" applyFont="1" applyFill="1" applyBorder="1" applyAlignment="1">
      <alignment horizontal="center" vertical="center" wrapText="1"/>
      <protection/>
    </xf>
    <xf numFmtId="168" fontId="10" fillId="33" borderId="15" xfId="52" applyNumberFormat="1" applyFont="1" applyFill="1" applyBorder="1" applyAlignment="1">
      <alignment horizontal="center" vertical="center" wrapText="1"/>
      <protection/>
    </xf>
    <xf numFmtId="168" fontId="10" fillId="33" borderId="10" xfId="52" applyNumberFormat="1" applyFont="1" applyFill="1" applyBorder="1" applyAlignment="1">
      <alignment horizontal="center" vertical="center" wrapText="1"/>
      <protection/>
    </xf>
    <xf numFmtId="168" fontId="10" fillId="33" borderId="23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right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4" fontId="6" fillId="33" borderId="29" xfId="52" applyNumberFormat="1" applyFont="1" applyFill="1" applyBorder="1" applyAlignment="1">
      <alignment horizontal="justify" vertical="center" wrapText="1"/>
      <protection/>
    </xf>
    <xf numFmtId="4" fontId="6" fillId="33" borderId="39" xfId="52" applyNumberFormat="1" applyFont="1" applyFill="1" applyBorder="1" applyAlignment="1">
      <alignment horizontal="justify" vertical="center" wrapText="1"/>
      <protection/>
    </xf>
    <xf numFmtId="4" fontId="6" fillId="33" borderId="30" xfId="52" applyNumberFormat="1" applyFont="1" applyFill="1" applyBorder="1" applyAlignment="1">
      <alignment horizontal="justify" vertical="center" wrapText="1"/>
      <protection/>
    </xf>
    <xf numFmtId="4" fontId="6" fillId="33" borderId="31" xfId="52" applyNumberFormat="1" applyFont="1" applyFill="1" applyBorder="1" applyAlignment="1">
      <alignment horizontal="justify" vertical="center" wrapText="1"/>
      <protection/>
    </xf>
    <xf numFmtId="4" fontId="6" fillId="33" borderId="0" xfId="52" applyNumberFormat="1" applyFont="1" applyFill="1" applyBorder="1" applyAlignment="1">
      <alignment horizontal="justify" vertical="center" wrapText="1"/>
      <protection/>
    </xf>
    <xf numFmtId="4" fontId="6" fillId="33" borderId="19" xfId="52" applyNumberFormat="1" applyFont="1" applyFill="1" applyBorder="1" applyAlignment="1">
      <alignment horizontal="justify" vertical="center" wrapText="1"/>
      <protection/>
    </xf>
    <xf numFmtId="4" fontId="6" fillId="33" borderId="20" xfId="52" applyNumberFormat="1" applyFont="1" applyFill="1" applyBorder="1" applyAlignment="1">
      <alignment horizontal="justify" vertical="center" wrapText="1"/>
      <protection/>
    </xf>
    <xf numFmtId="4" fontId="6" fillId="33" borderId="40" xfId="52" applyNumberFormat="1" applyFont="1" applyFill="1" applyBorder="1" applyAlignment="1">
      <alignment horizontal="justify" vertical="center" wrapText="1"/>
      <protection/>
    </xf>
    <xf numFmtId="4" fontId="6" fillId="33" borderId="41" xfId="52" applyNumberFormat="1" applyFont="1" applyFill="1" applyBorder="1" applyAlignment="1">
      <alignment horizontal="justify" vertical="center" wrapText="1"/>
      <protection/>
    </xf>
    <xf numFmtId="0" fontId="11" fillId="33" borderId="29" xfId="0" applyFont="1" applyFill="1" applyBorder="1" applyAlignment="1">
      <alignment horizontal="justify" vertical="center" wrapText="1"/>
    </xf>
    <xf numFmtId="0" fontId="11" fillId="33" borderId="30" xfId="0" applyFont="1" applyFill="1" applyBorder="1" applyAlignment="1">
      <alignment horizontal="justify" vertical="center" wrapText="1"/>
    </xf>
    <xf numFmtId="0" fontId="11" fillId="33" borderId="31" xfId="0" applyFont="1" applyFill="1" applyBorder="1" applyAlignment="1">
      <alignment horizontal="justify" vertical="center" wrapText="1"/>
    </xf>
    <xf numFmtId="0" fontId="11" fillId="33" borderId="19" xfId="0" applyFont="1" applyFill="1" applyBorder="1" applyAlignment="1">
      <alignment horizontal="justify" vertical="center" wrapText="1"/>
    </xf>
    <xf numFmtId="0" fontId="11" fillId="33" borderId="32" xfId="0" applyFont="1" applyFill="1" applyBorder="1" applyAlignment="1">
      <alignment horizontal="justify" vertical="center" wrapText="1"/>
    </xf>
    <xf numFmtId="0" fontId="11" fillId="33" borderId="33" xfId="0" applyFont="1" applyFill="1" applyBorder="1" applyAlignment="1">
      <alignment horizontal="justify" vertical="center" wrapText="1"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34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23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center" wrapText="1"/>
      <protection/>
    </xf>
    <xf numFmtId="0" fontId="7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14">
      <selection activeCell="O7" sqref="O7:R20"/>
    </sheetView>
  </sheetViews>
  <sheetFormatPr defaultColWidth="9.125" defaultRowHeight="12.75"/>
  <cols>
    <col min="1" max="1" width="3.25390625" style="2" customWidth="1"/>
    <col min="2" max="2" width="3.00390625" style="2" customWidth="1"/>
    <col min="3" max="3" width="11.25390625" style="2" customWidth="1"/>
    <col min="4" max="4" width="10.375" style="2" customWidth="1"/>
    <col min="5" max="5" width="11.625" style="2" customWidth="1"/>
    <col min="6" max="6" width="10.375" style="2" customWidth="1"/>
    <col min="7" max="7" width="12.125" style="2" customWidth="1"/>
    <col min="8" max="8" width="11.625" style="2" customWidth="1"/>
    <col min="9" max="10" width="11.50390625" style="2" customWidth="1"/>
    <col min="11" max="11" width="7.125" style="7" customWidth="1"/>
    <col min="12" max="12" width="9.125" style="6" customWidth="1"/>
    <col min="13" max="13" width="28.375" style="6" customWidth="1"/>
    <col min="14" max="14" width="9.125" style="1" customWidth="1"/>
    <col min="15" max="15" width="17.00390625" style="1" customWidth="1"/>
    <col min="16" max="16" width="14.50390625" style="1" customWidth="1"/>
    <col min="17" max="16384" width="9.125" style="1" customWidth="1"/>
  </cols>
  <sheetData>
    <row r="1" spans="1:13" ht="39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1" ht="33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3" ht="12.75" customHeight="1">
      <c r="A3" s="103" t="s">
        <v>0</v>
      </c>
      <c r="B3" s="105"/>
      <c r="C3" s="105" t="s">
        <v>1</v>
      </c>
      <c r="D3" s="49"/>
      <c r="E3" s="49"/>
      <c r="F3" s="49"/>
      <c r="G3" s="103" t="s">
        <v>10</v>
      </c>
      <c r="H3" s="103"/>
      <c r="I3" s="103" t="s">
        <v>11</v>
      </c>
      <c r="J3" s="103"/>
      <c r="K3" s="80" t="s">
        <v>5</v>
      </c>
      <c r="L3" s="72" t="s">
        <v>6</v>
      </c>
      <c r="M3" s="73"/>
    </row>
    <row r="4" spans="1:13" ht="10.5" customHeight="1">
      <c r="A4" s="103"/>
      <c r="B4" s="106"/>
      <c r="C4" s="108"/>
      <c r="D4" s="108" t="s">
        <v>7</v>
      </c>
      <c r="E4" s="4" t="s">
        <v>8</v>
      </c>
      <c r="F4" s="4" t="s">
        <v>9</v>
      </c>
      <c r="G4" s="78" t="s">
        <v>2</v>
      </c>
      <c r="H4" s="78" t="s">
        <v>3</v>
      </c>
      <c r="I4" s="78" t="s">
        <v>2</v>
      </c>
      <c r="J4" s="78" t="s">
        <v>3</v>
      </c>
      <c r="K4" s="81"/>
      <c r="L4" s="74"/>
      <c r="M4" s="75"/>
    </row>
    <row r="5" spans="1:13" ht="9.75" customHeight="1">
      <c r="A5" s="103"/>
      <c r="B5" s="106"/>
      <c r="C5" s="108"/>
      <c r="D5" s="108"/>
      <c r="E5" s="50"/>
      <c r="F5" s="50"/>
      <c r="G5" s="78"/>
      <c r="H5" s="78"/>
      <c r="I5" s="78"/>
      <c r="J5" s="78"/>
      <c r="K5" s="81"/>
      <c r="L5" s="74"/>
      <c r="M5" s="75"/>
    </row>
    <row r="6" spans="1:13" ht="8.25" customHeight="1">
      <c r="A6" s="103"/>
      <c r="B6" s="106"/>
      <c r="C6" s="108"/>
      <c r="D6" s="108"/>
      <c r="E6" s="50"/>
      <c r="F6" s="50"/>
      <c r="G6" s="78"/>
      <c r="H6" s="78"/>
      <c r="I6" s="78"/>
      <c r="J6" s="78"/>
      <c r="K6" s="81"/>
      <c r="L6" s="74"/>
      <c r="M6" s="75"/>
    </row>
    <row r="7" spans="1:13" ht="4.5" customHeight="1">
      <c r="A7" s="103"/>
      <c r="B7" s="106"/>
      <c r="C7" s="108"/>
      <c r="D7" s="108"/>
      <c r="E7" s="50"/>
      <c r="F7" s="50"/>
      <c r="G7" s="78"/>
      <c r="H7" s="78"/>
      <c r="I7" s="78"/>
      <c r="J7" s="78"/>
      <c r="K7" s="81"/>
      <c r="L7" s="74"/>
      <c r="M7" s="75"/>
    </row>
    <row r="8" spans="1:13" ht="0.75" customHeight="1" thickBot="1">
      <c r="A8" s="104"/>
      <c r="B8" s="107"/>
      <c r="C8" s="109"/>
      <c r="D8" s="109"/>
      <c r="E8" s="51"/>
      <c r="F8" s="51"/>
      <c r="G8" s="79"/>
      <c r="H8" s="79"/>
      <c r="I8" s="79"/>
      <c r="J8" s="79"/>
      <c r="K8" s="82"/>
      <c r="L8" s="76"/>
      <c r="M8" s="77"/>
    </row>
    <row r="9" spans="1:17" ht="12" customHeight="1" thickTop="1">
      <c r="A9" s="54">
        <v>1</v>
      </c>
      <c r="B9" s="111" t="s">
        <v>4</v>
      </c>
      <c r="C9" s="112"/>
      <c r="D9" s="34">
        <f aca="true" t="shared" si="0" ref="D9:J9">SUM(D14:D15)</f>
        <v>3400000</v>
      </c>
      <c r="E9" s="34">
        <f t="shared" si="0"/>
        <v>36049.45999999996</v>
      </c>
      <c r="F9" s="34">
        <f t="shared" si="0"/>
        <v>11049.46</v>
      </c>
      <c r="G9" s="34">
        <f t="shared" si="0"/>
        <v>2792152.36</v>
      </c>
      <c r="H9" s="34">
        <f t="shared" si="0"/>
        <v>582847.64</v>
      </c>
      <c r="I9" s="34">
        <f t="shared" si="0"/>
        <v>2763356.5</v>
      </c>
      <c r="J9" s="34">
        <f t="shared" si="0"/>
        <v>580016.1</v>
      </c>
      <c r="K9" s="35">
        <v>99.1</v>
      </c>
      <c r="L9" s="15"/>
      <c r="M9" s="16"/>
      <c r="O9" s="12"/>
      <c r="P9" s="12"/>
      <c r="Q9" s="8"/>
    </row>
    <row r="10" spans="1:17" ht="12.75">
      <c r="A10" s="29"/>
      <c r="B10" s="88" t="s">
        <v>14</v>
      </c>
      <c r="C10" s="89"/>
      <c r="D10" s="89"/>
      <c r="E10" s="89"/>
      <c r="F10" s="89"/>
      <c r="G10" s="89"/>
      <c r="H10" s="89"/>
      <c r="I10" s="89"/>
      <c r="J10" s="89"/>
      <c r="K10" s="90"/>
      <c r="L10" s="97" t="s">
        <v>19</v>
      </c>
      <c r="M10" s="98"/>
      <c r="O10" s="12"/>
      <c r="P10" s="12"/>
      <c r="Q10" s="8"/>
    </row>
    <row r="11" spans="1:17" ht="12" customHeight="1">
      <c r="A11" s="31"/>
      <c r="B11" s="91"/>
      <c r="C11" s="92"/>
      <c r="D11" s="92"/>
      <c r="E11" s="92"/>
      <c r="F11" s="92"/>
      <c r="G11" s="92"/>
      <c r="H11" s="92"/>
      <c r="I11" s="92"/>
      <c r="J11" s="92"/>
      <c r="K11" s="93"/>
      <c r="L11" s="99"/>
      <c r="M11" s="100"/>
      <c r="O11" s="12"/>
      <c r="P11" s="12"/>
      <c r="Q11" s="8"/>
    </row>
    <row r="12" spans="1:17" ht="6" customHeight="1">
      <c r="A12" s="32"/>
      <c r="B12" s="91"/>
      <c r="C12" s="92"/>
      <c r="D12" s="92"/>
      <c r="E12" s="92"/>
      <c r="F12" s="92"/>
      <c r="G12" s="92"/>
      <c r="H12" s="92"/>
      <c r="I12" s="92"/>
      <c r="J12" s="92"/>
      <c r="K12" s="93"/>
      <c r="L12" s="99"/>
      <c r="M12" s="100"/>
      <c r="O12" s="12"/>
      <c r="P12" s="12"/>
      <c r="Q12" s="8"/>
    </row>
    <row r="13" spans="1:17" ht="3.75" customHeight="1" hidden="1">
      <c r="A13" s="30"/>
      <c r="B13" s="94"/>
      <c r="C13" s="95"/>
      <c r="D13" s="95"/>
      <c r="E13" s="95"/>
      <c r="F13" s="95"/>
      <c r="G13" s="95"/>
      <c r="H13" s="95"/>
      <c r="I13" s="95"/>
      <c r="J13" s="95"/>
      <c r="K13" s="96"/>
      <c r="L13" s="99"/>
      <c r="M13" s="100"/>
      <c r="O13" s="12"/>
      <c r="P13" s="12"/>
      <c r="Q13" s="8"/>
    </row>
    <row r="14" spans="1:17" ht="60.75" customHeight="1">
      <c r="A14" s="30"/>
      <c r="B14" s="36"/>
      <c r="C14" s="57" t="s">
        <v>12</v>
      </c>
      <c r="D14" s="57">
        <v>618897.1</v>
      </c>
      <c r="E14" s="57">
        <f>SUM(D14-H14)</f>
        <v>36049.45999999996</v>
      </c>
      <c r="F14" s="57"/>
      <c r="G14" s="57"/>
      <c r="H14" s="58">
        <v>582847.64</v>
      </c>
      <c r="I14" s="58"/>
      <c r="J14" s="58">
        <v>580016.1</v>
      </c>
      <c r="K14" s="59">
        <f>SUM(J14/H14)*100</f>
        <v>99.51418864799726</v>
      </c>
      <c r="L14" s="99"/>
      <c r="M14" s="100"/>
      <c r="O14" s="12"/>
      <c r="P14" s="12"/>
      <c r="Q14" s="8"/>
    </row>
    <row r="15" spans="1:17" ht="72" customHeight="1" thickBot="1">
      <c r="A15" s="53"/>
      <c r="B15" s="33"/>
      <c r="C15" s="60" t="s">
        <v>13</v>
      </c>
      <c r="D15" s="60">
        <v>2781102.9</v>
      </c>
      <c r="E15" s="60"/>
      <c r="F15" s="60">
        <v>11049.46</v>
      </c>
      <c r="G15" s="61">
        <v>2792152.36</v>
      </c>
      <c r="H15" s="61"/>
      <c r="I15" s="61">
        <v>2763356.5</v>
      </c>
      <c r="J15" s="62"/>
      <c r="K15" s="63">
        <f>SUM(I15/G15)*100</f>
        <v>98.96868593517584</v>
      </c>
      <c r="L15" s="101"/>
      <c r="M15" s="102"/>
      <c r="O15" s="12"/>
      <c r="P15" s="12"/>
      <c r="Q15" s="8"/>
    </row>
    <row r="16" spans="1:17" ht="17.25" customHeight="1" thickBot="1" thickTop="1">
      <c r="A16" s="19"/>
      <c r="B16" s="23"/>
      <c r="C16" s="18"/>
      <c r="D16" s="18"/>
      <c r="E16" s="18"/>
      <c r="F16" s="18"/>
      <c r="G16" s="25"/>
      <c r="H16" s="25"/>
      <c r="I16" s="24"/>
      <c r="J16" s="23"/>
      <c r="K16" s="26"/>
      <c r="L16" s="22"/>
      <c r="M16" s="48"/>
      <c r="O16" s="12"/>
      <c r="P16" s="12"/>
      <c r="Q16" s="8"/>
    </row>
    <row r="17" spans="1:17" ht="13.5" customHeight="1" thickBot="1">
      <c r="A17" s="27"/>
      <c r="B17" s="65" t="s">
        <v>17</v>
      </c>
      <c r="C17" s="66"/>
      <c r="D17" s="37">
        <f aca="true" t="shared" si="1" ref="D17:J17">SUM(D9)</f>
        <v>3400000</v>
      </c>
      <c r="E17" s="37">
        <f t="shared" si="1"/>
        <v>36049.45999999996</v>
      </c>
      <c r="F17" s="37">
        <f t="shared" si="1"/>
        <v>11049.46</v>
      </c>
      <c r="G17" s="37">
        <f t="shared" si="1"/>
        <v>2792152.36</v>
      </c>
      <c r="H17" s="37">
        <f t="shared" si="1"/>
        <v>582847.64</v>
      </c>
      <c r="I17" s="37">
        <f t="shared" si="1"/>
        <v>2763356.5</v>
      </c>
      <c r="J17" s="37">
        <f t="shared" si="1"/>
        <v>580016.1</v>
      </c>
      <c r="K17" s="38">
        <v>99.1</v>
      </c>
      <c r="L17" s="39"/>
      <c r="M17" s="40"/>
      <c r="O17" s="12"/>
      <c r="P17" s="12"/>
      <c r="Q17" s="8"/>
    </row>
    <row r="18" spans="1:17" ht="13.5" customHeight="1">
      <c r="A18" s="28"/>
      <c r="B18" s="84" t="s">
        <v>15</v>
      </c>
      <c r="C18" s="85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67"/>
      <c r="M18" s="68"/>
      <c r="O18" s="12"/>
      <c r="P18" s="12"/>
      <c r="Q18" s="8"/>
    </row>
    <row r="19" spans="1:17" ht="12" customHeight="1">
      <c r="A19" s="28"/>
      <c r="B19" s="86" t="s">
        <v>16</v>
      </c>
      <c r="C19" s="87"/>
      <c r="D19" s="41">
        <f aca="true" t="shared" si="2" ref="D19:J19">D17-D18</f>
        <v>3400000</v>
      </c>
      <c r="E19" s="41">
        <f t="shared" si="2"/>
        <v>36049.45999999996</v>
      </c>
      <c r="F19" s="41">
        <v>11049.46</v>
      </c>
      <c r="G19" s="41">
        <f t="shared" si="2"/>
        <v>2792152.36</v>
      </c>
      <c r="H19" s="41">
        <f t="shared" si="2"/>
        <v>582847.64</v>
      </c>
      <c r="I19" s="41">
        <f t="shared" si="2"/>
        <v>2763356.5</v>
      </c>
      <c r="J19" s="41">
        <f t="shared" si="2"/>
        <v>580016.1</v>
      </c>
      <c r="K19" s="43">
        <v>99.1</v>
      </c>
      <c r="L19" s="69"/>
      <c r="M19" s="70"/>
      <c r="O19" s="12"/>
      <c r="P19" s="12"/>
      <c r="Q19" s="8"/>
    </row>
    <row r="20" spans="1:17" ht="16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83"/>
      <c r="M20" s="83"/>
      <c r="N20" s="3"/>
      <c r="O20" s="12"/>
      <c r="P20" s="3"/>
      <c r="Q20" s="3"/>
    </row>
    <row r="21" spans="1:18" ht="11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11"/>
      <c r="O21" s="3"/>
      <c r="P21" s="3"/>
      <c r="Q21" s="3"/>
      <c r="R21" s="3"/>
    </row>
    <row r="22" spans="1:18" ht="12.75">
      <c r="A22" s="44"/>
      <c r="B22" s="44"/>
      <c r="C22" s="46"/>
      <c r="D22" s="46"/>
      <c r="E22" s="46"/>
      <c r="F22" s="44"/>
      <c r="G22" s="44"/>
      <c r="H22" s="47"/>
      <c r="I22" s="44"/>
      <c r="J22" s="44"/>
      <c r="K22" s="44"/>
      <c r="L22" s="44"/>
      <c r="M22" s="44"/>
      <c r="R22" s="3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5" ht="12.75">
      <c r="A24" s="1"/>
      <c r="B24" s="1"/>
      <c r="C24" s="1"/>
      <c r="D24" s="1"/>
      <c r="E24" s="12"/>
      <c r="F24" s="1"/>
      <c r="G24" s="52"/>
      <c r="H24" s="1"/>
      <c r="I24" s="1"/>
      <c r="J24" s="12"/>
      <c r="K24" s="1"/>
      <c r="L24" s="1"/>
      <c r="M24" s="1"/>
      <c r="O24" s="56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8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52"/>
      <c r="H26" s="1"/>
      <c r="I26" s="1"/>
      <c r="J26" s="1"/>
      <c r="K26" s="1"/>
      <c r="L26" s="1"/>
      <c r="M26" s="1"/>
    </row>
    <row r="27" spans="1:13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9"/>
    </row>
    <row r="35" spans="1:13" ht="4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9"/>
    </row>
    <row r="36" spans="1:13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9"/>
    </row>
    <row r="37" spans="1:13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2.5" customHeight="1">
      <c r="A40" s="64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7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5">
        <v>26</v>
      </c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0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8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8"/>
      <c r="L62" s="1"/>
      <c r="M62" s="1"/>
    </row>
    <row r="63" spans="1:13" ht="1.5" customHeight="1">
      <c r="A63" s="1"/>
      <c r="B63" s="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0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8"/>
      <c r="L64" s="1"/>
      <c r="M64" s="1"/>
    </row>
    <row r="65" spans="1:13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8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8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8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8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8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8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8"/>
      <c r="L71" s="1"/>
      <c r="M71" s="1"/>
    </row>
    <row r="79" ht="12.75" customHeight="1"/>
    <row r="80" ht="12.75" customHeight="1"/>
    <row r="81" ht="12.75">
      <c r="N81" s="5"/>
    </row>
    <row r="84" ht="30.75" customHeight="1"/>
    <row r="91" ht="12.75" customHeight="1"/>
    <row r="103" ht="12.75">
      <c r="N103" s="1">
        <v>22</v>
      </c>
    </row>
  </sheetData>
  <sheetProtection/>
  <mergeCells count="22">
    <mergeCell ref="A1:M1"/>
    <mergeCell ref="B9:C9"/>
    <mergeCell ref="B10:K13"/>
    <mergeCell ref="L10:M15"/>
    <mergeCell ref="A3:A8"/>
    <mergeCell ref="B3:B8"/>
    <mergeCell ref="C3:C8"/>
    <mergeCell ref="I3:J3"/>
    <mergeCell ref="G3:H3"/>
    <mergeCell ref="G4:G8"/>
    <mergeCell ref="H4:H8"/>
    <mergeCell ref="D4:D8"/>
    <mergeCell ref="B17:C17"/>
    <mergeCell ref="L18:M19"/>
    <mergeCell ref="C63:M63"/>
    <mergeCell ref="L3:M8"/>
    <mergeCell ref="I4:I8"/>
    <mergeCell ref="J4:J8"/>
    <mergeCell ref="K3:K8"/>
    <mergeCell ref="L20:M20"/>
    <mergeCell ref="B18:C18"/>
    <mergeCell ref="B19:C19"/>
  </mergeCells>
  <printOptions horizontalCentered="1"/>
  <pageMargins left="0.1968503937007874" right="0.1968503937007874" top="0.1968503937007874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2022-03-11T09:22:05Z</cp:lastPrinted>
  <dcterms:created xsi:type="dcterms:W3CDTF">1998-12-09T13:02:10Z</dcterms:created>
  <dcterms:modified xsi:type="dcterms:W3CDTF">2022-03-23T11:57:23Z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