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1940" windowHeight="6396" activeTab="1"/>
  </bookViews>
  <sheets>
    <sheet name="Załącznik Nr 6" sheetId="1" r:id="rId1"/>
    <sheet name="Załącznik Nr 7" sheetId="2" r:id="rId2"/>
  </sheets>
  <definedNames/>
  <calcPr fullCalcOnLoad="1"/>
</workbook>
</file>

<file path=xl/sharedStrings.xml><?xml version="1.0" encoding="utf-8"?>
<sst xmlns="http://schemas.openxmlformats.org/spreadsheetml/2006/main" count="116" uniqueCount="72">
  <si>
    <t>Treść</t>
  </si>
  <si>
    <t>Dział</t>
  </si>
  <si>
    <t>Rozdział</t>
  </si>
  <si>
    <t>§</t>
  </si>
  <si>
    <t>Zakup materiałów i wyposażenia</t>
  </si>
  <si>
    <t>Zakup usług pozostałych</t>
  </si>
  <si>
    <t>OCHRONA ZDROWIA</t>
  </si>
  <si>
    <t>Przeciwdziałanie alkoholizmowi</t>
  </si>
  <si>
    <t>Plan po</t>
  </si>
  <si>
    <t>zmianach</t>
  </si>
  <si>
    <t>Wykonanie</t>
  </si>
  <si>
    <t>D O C H O D Y</t>
  </si>
  <si>
    <t>Ogółem dochody</t>
  </si>
  <si>
    <t>W Y D A T K I</t>
  </si>
  <si>
    <t>Ogółem wydatki</t>
  </si>
  <si>
    <t>DOCHODY OD OSÓB PRAWNYCH, OD</t>
  </si>
  <si>
    <t>OSÓB FIZYCZNYCH I OD INNYCH</t>
  </si>
  <si>
    <t xml:space="preserve">Wpływy z innych opłat stanowiących </t>
  </si>
  <si>
    <t>dochody jednostek samorządu tery-</t>
  </si>
  <si>
    <t xml:space="preserve">Burmistrza Miasta i  Gminy </t>
  </si>
  <si>
    <t>C h o r z e l e</t>
  </si>
  <si>
    <t>0480</t>
  </si>
  <si>
    <t>OSOBOWOŚCI PRAWNEJ ORAZ</t>
  </si>
  <si>
    <t>WYDATKI ZWIĄZANE Z ICH POBOREM</t>
  </si>
  <si>
    <t>Wynagrodzenia bezosobowe</t>
  </si>
  <si>
    <t>JEDNOSTEK NIEPOSIADAJĄCYCH</t>
  </si>
  <si>
    <t>torialnego na podstawie ustaw</t>
  </si>
  <si>
    <t>%</t>
  </si>
  <si>
    <t>wykonania</t>
  </si>
  <si>
    <t>S P R A W O Z D A N I E</t>
  </si>
  <si>
    <t xml:space="preserve"> Z   WYKONANIA   ZADAŃ REALIZOWANYCH Z TYTUŁU</t>
  </si>
  <si>
    <t>Zwalczanie narkomanii</t>
  </si>
  <si>
    <t>Wpływy z opłat za zezwolenia</t>
  </si>
  <si>
    <t>OŚWIATA I WYCHOWANIE</t>
  </si>
  <si>
    <t>WYDATKI</t>
  </si>
  <si>
    <t>DOCHODY</t>
  </si>
  <si>
    <t>Załącznik Nr 6</t>
  </si>
  <si>
    <t>Załącznik Nr 7</t>
  </si>
  <si>
    <t>Pozostała działalność</t>
  </si>
  <si>
    <t>Wydatki inwestycyjne jednostek budżetowych</t>
  </si>
  <si>
    <t>na sprzedaż napojów alkoholowych</t>
  </si>
  <si>
    <t>Plan po zmianach</t>
  </si>
  <si>
    <t>2710</t>
  </si>
  <si>
    <t>Dotacja celowa otrzymana z tytułu pomocy finansowej udzielanej między jednostkami samorządu terytorialnego na dofinansowanie własnych zadań bieżących</t>
  </si>
  <si>
    <t>KULTURA I OCHRONA DZIEDZICTWA NARODOWEGO</t>
  </si>
  <si>
    <t>600</t>
  </si>
  <si>
    <t>TRANSPORT I ŁĄCZNOŚĆ</t>
  </si>
  <si>
    <t>Drogi publiczne gminne</t>
  </si>
  <si>
    <t>6300</t>
  </si>
  <si>
    <t>GOSPODARKA KOMUNALNA I OCHRONA ŚRODOWISKA</t>
  </si>
  <si>
    <t>Dotacja celowa otrzymana z tytułu pomocy finansowej udzielanej między jednostkami samorządu terytorialnego na dofinansowanie własnych zadań inwestycyjnych i zakupów inwestycyjnych</t>
  </si>
  <si>
    <t>60016</t>
  </si>
  <si>
    <t>0270</t>
  </si>
  <si>
    <t>0970</t>
  </si>
  <si>
    <t>Wpływy z części opłaty za zezwolenie na sprzedaż napojów alkoholowych w obrocie hurtowym</t>
  </si>
  <si>
    <t>Wpływy z różnych dochodów</t>
  </si>
  <si>
    <t>Nagrody konkursowe</t>
  </si>
  <si>
    <t>Zakup środków żywności</t>
  </si>
  <si>
    <t>Ochrona powietrza atmosferycznego i klimatu</t>
  </si>
  <si>
    <t>90005</t>
  </si>
  <si>
    <t>Szkolenia pracowników niebędacych członkami korpusu służby cywilnej</t>
  </si>
  <si>
    <t>WYDAWANIA ZEZWOLEŃ NA SPRZEDAŻ NAPOJÓW ALKOHOLOWYCH ORAZ REALIZOWANYCH ZADAŃ  GMINNEGO PROGRAMU PROFILAKTYKI I ROZWIĄZYWANIA PROBLEMÓW ALKOHOLOWYCH I PROGRAMU PRZECIWDZIAŁANIA NARKOMANII ZA 2022 ROK</t>
  </si>
  <si>
    <t>Z REALIZACJI ZADAŃ REALIZOWANYCH W DRODZE UMÓW LUB POROZUMIEŃ MIĘDZY JEDNOSTKAMI SAMORZĄDU TERYTORIALNEGO ZA 2022 ROK</t>
  </si>
  <si>
    <t>Oświetlenie ulic, placów i dróg</t>
  </si>
  <si>
    <t>KULTURA FIZYCZNA</t>
  </si>
  <si>
    <t>92695</t>
  </si>
  <si>
    <t>90015</t>
  </si>
  <si>
    <t>Wydatki inwestycyyjne jednostek budżetowych</t>
  </si>
  <si>
    <t>Zakup usług remontowych</t>
  </si>
  <si>
    <t>Dotacja celowa przekazana dla powiatu na zadania bieżące realizowane na podstawie porozumień(umów) między jednostkami samorządu terytorialnego</t>
  </si>
  <si>
    <t>do Zarządzenia Nr 79/2023</t>
  </si>
  <si>
    <t>z dnia 23 marca 2023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</si>
</sst>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"/>
    <numFmt numFmtId="170" formatCode="0.0"/>
    <numFmt numFmtId="171" formatCode="[$-415]d\ mmmm\ yyyy"/>
    <numFmt numFmtId="172" formatCode="0.000"/>
    <numFmt numFmtId="173" formatCode="0.0%"/>
  </numFmts>
  <fonts count="55">
    <font>
      <sz val="10"/>
      <name val="Arial CE"/>
      <family val="0"/>
    </font>
    <font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sz val="7.5"/>
      <name val="Book Antiqua"/>
      <family val="1"/>
    </font>
    <font>
      <b/>
      <i/>
      <sz val="9"/>
      <name val="Book Antiqua"/>
      <family val="1"/>
    </font>
    <font>
      <sz val="8"/>
      <name val="Book Antiqua"/>
      <family val="1"/>
    </font>
    <font>
      <i/>
      <sz val="9"/>
      <name val="Book Antiqua"/>
      <family val="1"/>
    </font>
    <font>
      <sz val="10"/>
      <name val="Arial"/>
      <family val="2"/>
    </font>
    <font>
      <sz val="7"/>
      <name val="Book Antiqua"/>
      <family val="1"/>
    </font>
    <font>
      <sz val="7"/>
      <color indexed="8"/>
      <name val="Book Antiqua"/>
      <family val="1"/>
    </font>
    <font>
      <b/>
      <i/>
      <sz val="10"/>
      <color indexed="8"/>
      <name val="Book Antiqua"/>
      <family val="1"/>
    </font>
    <font>
      <b/>
      <i/>
      <sz val="9.5"/>
      <name val="Book Antiqua"/>
      <family val="1"/>
    </font>
    <font>
      <b/>
      <sz val="10"/>
      <color indexed="8"/>
      <name val="Book Antiqua"/>
      <family val="1"/>
    </font>
    <font>
      <sz val="9.5"/>
      <name val="Book Antiqua"/>
      <family val="1"/>
    </font>
    <font>
      <sz val="8"/>
      <color indexed="8"/>
      <name val="Book Antiqua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DashDotDot"/>
    </border>
    <border>
      <left style="thin"/>
      <right style="thin"/>
      <top style="medium"/>
      <bottom style="mediumDashDotDot"/>
    </border>
    <border>
      <left>
        <color indexed="63"/>
      </left>
      <right>
        <color indexed="63"/>
      </right>
      <top style="medium"/>
      <bottom style="mediumDashDotDot"/>
    </border>
    <border>
      <left>
        <color indexed="63"/>
      </left>
      <right style="thin"/>
      <top style="medium"/>
      <bottom style="mediumDashDotDot"/>
    </border>
    <border>
      <left>
        <color indexed="63"/>
      </left>
      <right style="medium"/>
      <top style="medium"/>
      <bottom style="mediumDashDotDot"/>
    </border>
    <border>
      <left style="medium"/>
      <right>
        <color indexed="63"/>
      </right>
      <top style="medium"/>
      <bottom style="mediumDashDotDot"/>
    </border>
    <border>
      <left style="thin"/>
      <right>
        <color indexed="63"/>
      </right>
      <top style="medium"/>
      <bottom style="mediumDashDotDot"/>
    </border>
    <border>
      <left style="thin"/>
      <right style="medium"/>
      <top style="medium"/>
      <bottom style="mediumDashDotDot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1" xfId="42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2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4" fontId="6" fillId="0" borderId="11" xfId="42" applyNumberFormat="1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166" fontId="6" fillId="0" borderId="25" xfId="42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66" fontId="6" fillId="33" borderId="32" xfId="42" applyNumberFormat="1" applyFont="1" applyFill="1" applyBorder="1" applyAlignment="1">
      <alignment/>
    </xf>
    <xf numFmtId="0" fontId="8" fillId="33" borderId="33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4" fontId="6" fillId="33" borderId="36" xfId="42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" fontId="1" fillId="0" borderId="15" xfId="42" applyNumberFormat="1" applyFont="1" applyBorder="1" applyAlignment="1">
      <alignment horizontal="right"/>
    </xf>
    <xf numFmtId="4" fontId="6" fillId="0" borderId="19" xfId="42" applyNumberFormat="1" applyFont="1" applyBorder="1" applyAlignment="1">
      <alignment horizontal="right"/>
    </xf>
    <xf numFmtId="4" fontId="6" fillId="0" borderId="11" xfId="42" applyNumberFormat="1" applyFont="1" applyBorder="1" applyAlignment="1">
      <alignment horizontal="right"/>
    </xf>
    <xf numFmtId="4" fontId="7" fillId="0" borderId="10" xfId="42" applyNumberFormat="1" applyFont="1" applyBorder="1" applyAlignment="1">
      <alignment horizontal="right"/>
    </xf>
    <xf numFmtId="4" fontId="7" fillId="0" borderId="15" xfId="42" applyNumberFormat="1" applyFont="1" applyBorder="1" applyAlignment="1">
      <alignment horizontal="right"/>
    </xf>
    <xf numFmtId="4" fontId="6" fillId="33" borderId="36" xfId="42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6" fillId="0" borderId="13" xfId="42" applyNumberFormat="1" applyFont="1" applyBorder="1" applyAlignment="1">
      <alignment horizontal="right"/>
    </xf>
    <xf numFmtId="4" fontId="7" fillId="0" borderId="14" xfId="42" applyNumberFormat="1" applyFont="1" applyBorder="1" applyAlignment="1">
      <alignment horizontal="right"/>
    </xf>
    <xf numFmtId="4" fontId="7" fillId="0" borderId="17" xfId="42" applyNumberFormat="1" applyFont="1" applyBorder="1" applyAlignment="1">
      <alignment horizontal="right"/>
    </xf>
    <xf numFmtId="166" fontId="9" fillId="0" borderId="23" xfId="42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38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169" fontId="6" fillId="0" borderId="39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69" fontId="1" fillId="0" borderId="25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3" fillId="0" borderId="0" xfId="52" applyNumberFormat="1" applyFont="1" applyBorder="1" applyAlignment="1">
      <alignment horizontal="center" vertical="top"/>
      <protection/>
    </xf>
    <xf numFmtId="0" fontId="3" fillId="0" borderId="12" xfId="52" applyFont="1" applyBorder="1" applyAlignment="1">
      <alignment horizontal="justify" vertical="top"/>
      <protection/>
    </xf>
    <xf numFmtId="49" fontId="2" fillId="0" borderId="41" xfId="52" applyNumberFormat="1" applyFont="1" applyBorder="1" applyAlignment="1">
      <alignment horizontal="center" vertical="top"/>
      <protection/>
    </xf>
    <xf numFmtId="0" fontId="1" fillId="34" borderId="42" xfId="0" applyFont="1" applyFill="1" applyBorder="1" applyAlignment="1">
      <alignment/>
    </xf>
    <xf numFmtId="0" fontId="6" fillId="34" borderId="43" xfId="0" applyFont="1" applyFill="1" applyBorder="1" applyAlignment="1">
      <alignment horizontal="center"/>
    </xf>
    <xf numFmtId="49" fontId="3" fillId="34" borderId="35" xfId="52" applyNumberFormat="1" applyFont="1" applyFill="1" applyBorder="1" applyAlignment="1">
      <alignment horizontal="center" vertical="top"/>
      <protection/>
    </xf>
    <xf numFmtId="170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1" fillId="0" borderId="26" xfId="42" applyNumberFormat="1" applyFont="1" applyBorder="1" applyAlignment="1">
      <alignment horizontal="center"/>
    </xf>
    <xf numFmtId="0" fontId="6" fillId="33" borderId="28" xfId="0" applyFont="1" applyFill="1" applyBorder="1" applyAlignment="1">
      <alignment/>
    </xf>
    <xf numFmtId="49" fontId="3" fillId="0" borderId="12" xfId="52" applyNumberFormat="1" applyFont="1" applyBorder="1" applyAlignment="1">
      <alignment horizontal="center" vertical="top"/>
      <protection/>
    </xf>
    <xf numFmtId="49" fontId="3" fillId="0" borderId="17" xfId="52" applyNumberFormat="1" applyFont="1" applyBorder="1" applyAlignment="1">
      <alignment horizontal="center" vertical="top"/>
      <protection/>
    </xf>
    <xf numFmtId="0" fontId="14" fillId="35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38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36" xfId="0" applyNumberFormat="1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4" fontId="6" fillId="36" borderId="0" xfId="42" applyNumberFormat="1" applyFont="1" applyFill="1" applyBorder="1" applyAlignment="1">
      <alignment horizontal="center"/>
    </xf>
    <xf numFmtId="169" fontId="6" fillId="36" borderId="0" xfId="42" applyNumberFormat="1" applyFont="1" applyFill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169" fontId="7" fillId="0" borderId="44" xfId="0" applyNumberFormat="1" applyFont="1" applyBorder="1" applyAlignment="1">
      <alignment horizontal="center"/>
    </xf>
    <xf numFmtId="166" fontId="2" fillId="0" borderId="39" xfId="42" applyNumberFormat="1" applyFont="1" applyBorder="1" applyAlignment="1">
      <alignment/>
    </xf>
    <xf numFmtId="166" fontId="2" fillId="33" borderId="32" xfId="42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top"/>
    </xf>
    <xf numFmtId="0" fontId="15" fillId="35" borderId="17" xfId="0" applyNumberFormat="1" applyFont="1" applyFill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169" fontId="1" fillId="0" borderId="25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/>
    </xf>
    <xf numFmtId="0" fontId="1" fillId="37" borderId="45" xfId="0" applyFont="1" applyFill="1" applyBorder="1" applyAlignment="1">
      <alignment/>
    </xf>
    <xf numFmtId="0" fontId="6" fillId="37" borderId="46" xfId="0" applyFont="1" applyFill="1" applyBorder="1" applyAlignment="1">
      <alignment horizontal="center"/>
    </xf>
    <xf numFmtId="49" fontId="3" fillId="37" borderId="47" xfId="52" applyNumberFormat="1" applyFont="1" applyFill="1" applyBorder="1" applyAlignment="1">
      <alignment horizontal="center" vertical="top"/>
      <protection/>
    </xf>
    <xf numFmtId="4" fontId="1" fillId="37" borderId="48" xfId="0" applyNumberFormat="1" applyFont="1" applyFill="1" applyBorder="1" applyAlignment="1">
      <alignment horizontal="center"/>
    </xf>
    <xf numFmtId="169" fontId="1" fillId="37" borderId="49" xfId="0" applyNumberFormat="1" applyFont="1" applyFill="1" applyBorder="1" applyAlignment="1">
      <alignment horizontal="center"/>
    </xf>
    <xf numFmtId="0" fontId="6" fillId="37" borderId="50" xfId="0" applyFont="1" applyFill="1" applyBorder="1" applyAlignment="1">
      <alignment horizontal="center"/>
    </xf>
    <xf numFmtId="0" fontId="6" fillId="37" borderId="51" xfId="0" applyFont="1" applyFill="1" applyBorder="1" applyAlignment="1">
      <alignment horizontal="center"/>
    </xf>
    <xf numFmtId="0" fontId="2" fillId="37" borderId="51" xfId="0" applyFont="1" applyFill="1" applyBorder="1" applyAlignment="1">
      <alignment horizontal="center"/>
    </xf>
    <xf numFmtId="4" fontId="2" fillId="37" borderId="51" xfId="0" applyNumberFormat="1" applyFont="1" applyFill="1" applyBorder="1" applyAlignment="1">
      <alignment horizontal="center"/>
    </xf>
    <xf numFmtId="0" fontId="8" fillId="37" borderId="52" xfId="0" applyFont="1" applyFill="1" applyBorder="1" applyAlignment="1">
      <alignment horizontal="center"/>
    </xf>
    <xf numFmtId="166" fontId="16" fillId="0" borderId="23" xfId="42" applyNumberFormat="1" applyFont="1" applyBorder="1" applyAlignment="1">
      <alignment/>
    </xf>
    <xf numFmtId="170" fontId="6" fillId="0" borderId="53" xfId="42" applyNumberFormat="1" applyFont="1" applyBorder="1" applyAlignment="1">
      <alignment horizontal="center"/>
    </xf>
    <xf numFmtId="170" fontId="7" fillId="0" borderId="54" xfId="42" applyNumberFormat="1" applyFont="1" applyBorder="1" applyAlignment="1">
      <alignment horizontal="center"/>
    </xf>
    <xf numFmtId="0" fontId="7" fillId="0" borderId="55" xfId="52" applyFont="1" applyBorder="1" applyAlignment="1">
      <alignment vertical="center"/>
      <protection/>
    </xf>
    <xf numFmtId="0" fontId="7" fillId="0" borderId="40" xfId="0" applyFont="1" applyBorder="1" applyAlignment="1">
      <alignment horizontal="left" vertic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49" fontId="3" fillId="0" borderId="18" xfId="52" applyNumberFormat="1" applyFont="1" applyBorder="1" applyAlignment="1">
      <alignment horizontal="center" vertical="top"/>
      <protection/>
    </xf>
    <xf numFmtId="49" fontId="2" fillId="0" borderId="18" xfId="52" applyNumberFormat="1" applyFont="1" applyBorder="1" applyAlignment="1">
      <alignment horizontal="center" vertical="top"/>
      <protection/>
    </xf>
    <xf numFmtId="49" fontId="9" fillId="0" borderId="17" xfId="52" applyNumberFormat="1" applyFont="1" applyBorder="1" applyAlignment="1">
      <alignment horizontal="center" vertical="top"/>
      <protection/>
    </xf>
    <xf numFmtId="0" fontId="6" fillId="0" borderId="18" xfId="52" applyFont="1" applyBorder="1" applyAlignment="1">
      <alignment horizontal="justify" vertical="top"/>
      <protection/>
    </xf>
    <xf numFmtId="0" fontId="17" fillId="35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vertical="center"/>
    </xf>
    <xf numFmtId="0" fontId="6" fillId="33" borderId="20" xfId="0" applyFont="1" applyFill="1" applyBorder="1" applyAlignment="1">
      <alignment horizontal="center"/>
    </xf>
    <xf numFmtId="4" fontId="6" fillId="33" borderId="22" xfId="42" applyNumberFormat="1" applyFont="1" applyFill="1" applyBorder="1" applyAlignment="1">
      <alignment horizontal="center"/>
    </xf>
    <xf numFmtId="169" fontId="6" fillId="33" borderId="23" xfId="42" applyNumberFormat="1" applyFont="1" applyFill="1" applyBorder="1" applyAlignment="1">
      <alignment horizontal="center"/>
    </xf>
    <xf numFmtId="0" fontId="9" fillId="0" borderId="37" xfId="0" applyFont="1" applyBorder="1" applyAlignment="1">
      <alignment horizontal="center" vertical="top"/>
    </xf>
    <xf numFmtId="4" fontId="7" fillId="0" borderId="37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/>
    </xf>
    <xf numFmtId="169" fontId="7" fillId="0" borderId="5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center"/>
    </xf>
    <xf numFmtId="169" fontId="6" fillId="0" borderId="5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wrapText="1"/>
    </xf>
    <xf numFmtId="4" fontId="1" fillId="0" borderId="57" xfId="0" applyNumberFormat="1" applyFont="1" applyBorder="1" applyAlignment="1">
      <alignment horizontal="center"/>
    </xf>
    <xf numFmtId="169" fontId="1" fillId="0" borderId="58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  <xf numFmtId="49" fontId="11" fillId="0" borderId="59" xfId="52" applyNumberFormat="1" applyFont="1" applyBorder="1" applyAlignment="1">
      <alignment horizontal="center" vertical="top"/>
      <protection/>
    </xf>
    <xf numFmtId="49" fontId="7" fillId="0" borderId="12" xfId="0" applyNumberFormat="1" applyFont="1" applyBorder="1" applyAlignment="1">
      <alignment horizontal="center"/>
    </xf>
    <xf numFmtId="173" fontId="6" fillId="0" borderId="39" xfId="0" applyNumberFormat="1" applyFont="1" applyBorder="1" applyAlignment="1">
      <alignment horizontal="center"/>
    </xf>
    <xf numFmtId="173" fontId="7" fillId="0" borderId="54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4" fontId="7" fillId="0" borderId="6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166" fontId="3" fillId="0" borderId="26" xfId="42" applyNumberFormat="1" applyFont="1" applyBorder="1" applyAlignment="1">
      <alignment/>
    </xf>
    <xf numFmtId="166" fontId="2" fillId="0" borderId="25" xfId="42" applyNumberFormat="1" applyFont="1" applyBorder="1" applyAlignment="1">
      <alignment/>
    </xf>
    <xf numFmtId="166" fontId="2" fillId="0" borderId="62" xfId="42" applyNumberFormat="1" applyFont="1" applyBorder="1" applyAlignment="1">
      <alignment/>
    </xf>
    <xf numFmtId="166" fontId="2" fillId="0" borderId="26" xfId="42" applyNumberFormat="1" applyFont="1" applyBorder="1" applyAlignment="1">
      <alignment/>
    </xf>
    <xf numFmtId="166" fontId="9" fillId="0" borderId="26" xfId="42" applyNumberFormat="1" applyFont="1" applyBorder="1" applyAlignment="1">
      <alignment/>
    </xf>
    <xf numFmtId="166" fontId="2" fillId="0" borderId="53" xfId="42" applyNumberFormat="1" applyFont="1" applyBorder="1" applyAlignment="1">
      <alignment/>
    </xf>
    <xf numFmtId="0" fontId="7" fillId="0" borderId="37" xfId="0" applyFont="1" applyBorder="1" applyAlignment="1">
      <alignment/>
    </xf>
    <xf numFmtId="166" fontId="9" fillId="0" borderId="54" xfId="42" applyNumberFormat="1" applyFont="1" applyBorder="1" applyAlignment="1">
      <alignment/>
    </xf>
    <xf numFmtId="0" fontId="6" fillId="0" borderId="27" xfId="0" applyFont="1" applyBorder="1" applyAlignment="1">
      <alignment/>
    </xf>
    <xf numFmtId="166" fontId="18" fillId="0" borderId="26" xfId="42" applyNumberFormat="1" applyFont="1" applyBorder="1" applyAlignment="1">
      <alignment/>
    </xf>
    <xf numFmtId="4" fontId="1" fillId="0" borderId="15" xfId="42" applyNumberFormat="1" applyFont="1" applyBorder="1" applyAlignment="1">
      <alignment horizontal="right" vertical="center"/>
    </xf>
    <xf numFmtId="166" fontId="18" fillId="0" borderId="26" xfId="42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9" fontId="6" fillId="0" borderId="54" xfId="0" applyNumberFormat="1" applyFont="1" applyBorder="1" applyAlignment="1">
      <alignment horizontal="center"/>
    </xf>
    <xf numFmtId="0" fontId="19" fillId="35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left" vertical="top" wrapText="1"/>
    </xf>
    <xf numFmtId="0" fontId="2" fillId="34" borderId="43" xfId="52" applyFont="1" applyFill="1" applyBorder="1" applyAlignment="1">
      <alignment horizontal="center" vertical="center"/>
      <protection/>
    </xf>
    <xf numFmtId="0" fontId="6" fillId="37" borderId="46" xfId="52" applyFont="1" applyFill="1" applyBorder="1" applyAlignment="1">
      <alignment horizontal="center" vertical="center"/>
      <protection/>
    </xf>
    <xf numFmtId="4" fontId="6" fillId="34" borderId="34" xfId="0" applyNumberFormat="1" applyFont="1" applyFill="1" applyBorder="1" applyAlignment="1">
      <alignment horizontal="center" vertical="center"/>
    </xf>
    <xf numFmtId="10" fontId="6" fillId="34" borderId="63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center"/>
    </xf>
    <xf numFmtId="0" fontId="1" fillId="34" borderId="64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49" fontId="3" fillId="34" borderId="65" xfId="52" applyNumberFormat="1" applyFont="1" applyFill="1" applyBorder="1" applyAlignment="1">
      <alignment horizontal="center" vertical="top"/>
      <protection/>
    </xf>
    <xf numFmtId="0" fontId="2" fillId="34" borderId="16" xfId="52" applyFont="1" applyFill="1" applyBorder="1" applyAlignment="1">
      <alignment horizontal="center" vertical="center"/>
      <protection/>
    </xf>
    <xf numFmtId="4" fontId="6" fillId="34" borderId="57" xfId="0" applyNumberFormat="1" applyFont="1" applyFill="1" applyBorder="1" applyAlignment="1">
      <alignment horizontal="center" vertical="center"/>
    </xf>
    <xf numFmtId="10" fontId="6" fillId="34" borderId="58" xfId="0" applyNumberFormat="1" applyFont="1" applyFill="1" applyBorder="1" applyAlignment="1">
      <alignment horizontal="center" vertical="center"/>
    </xf>
    <xf numFmtId="173" fontId="1" fillId="0" borderId="25" xfId="0" applyNumberFormat="1" applyFont="1" applyBorder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49" fontId="3" fillId="0" borderId="67" xfId="52" applyNumberFormat="1" applyFont="1" applyBorder="1" applyAlignment="1">
      <alignment horizontal="center" vertical="top"/>
      <protection/>
    </xf>
    <xf numFmtId="0" fontId="6" fillId="0" borderId="67" xfId="52" applyFont="1" applyBorder="1" applyAlignment="1">
      <alignment horizontal="justify" vertical="top"/>
      <protection/>
    </xf>
    <xf numFmtId="4" fontId="6" fillId="0" borderId="68" xfId="0" applyNumberFormat="1" applyFont="1" applyBorder="1" applyAlignment="1">
      <alignment horizontal="center"/>
    </xf>
    <xf numFmtId="169" fontId="6" fillId="0" borderId="69" xfId="0" applyNumberFormat="1" applyFont="1" applyBorder="1" applyAlignment="1">
      <alignment horizontal="center"/>
    </xf>
    <xf numFmtId="0" fontId="1" fillId="0" borderId="7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13" fillId="0" borderId="17" xfId="52" applyFont="1" applyBorder="1" applyAlignment="1">
      <alignment horizontal="justify" vertical="top"/>
      <protection/>
    </xf>
    <xf numFmtId="4" fontId="1" fillId="0" borderId="20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36" borderId="15" xfId="0" applyNumberFormat="1" applyFont="1" applyFill="1" applyBorder="1" applyAlignment="1">
      <alignment horizontal="center" vertical="center"/>
    </xf>
    <xf numFmtId="169" fontId="1" fillId="0" borderId="26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36" borderId="12" xfId="0" applyNumberFormat="1" applyFont="1" applyFill="1" applyBorder="1" applyAlignment="1">
      <alignment horizontal="center" vertical="center"/>
    </xf>
    <xf numFmtId="169" fontId="1" fillId="0" borderId="33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/>
    </xf>
    <xf numFmtId="0" fontId="3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33" borderId="64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37" borderId="41" xfId="0" applyFont="1" applyFill="1" applyBorder="1" applyAlignment="1">
      <alignment horizontal="center"/>
    </xf>
    <xf numFmtId="0" fontId="1" fillId="37" borderId="41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view="pageLayout" workbookViewId="0" topLeftCell="A42">
      <selection activeCell="D4" sqref="D4"/>
    </sheetView>
  </sheetViews>
  <sheetFormatPr defaultColWidth="9.00390625" defaultRowHeight="12.75"/>
  <cols>
    <col min="1" max="1" width="6.50390625" style="0" customWidth="1"/>
    <col min="2" max="2" width="8.125" style="0" customWidth="1"/>
    <col min="3" max="3" width="6.375" style="0" customWidth="1"/>
    <col min="4" max="4" width="33.00390625" style="0" customWidth="1"/>
    <col min="5" max="5" width="12.25390625" style="0" customWidth="1"/>
    <col min="6" max="6" width="11.625" style="0" customWidth="1"/>
    <col min="7" max="7" width="9.50390625" style="0" bestFit="1" customWidth="1"/>
  </cols>
  <sheetData>
    <row r="1" spans="1:6" ht="13.5">
      <c r="A1" s="1"/>
      <c r="B1" s="1"/>
      <c r="C1" s="1"/>
      <c r="D1" s="1"/>
      <c r="E1" s="1" t="s">
        <v>36</v>
      </c>
      <c r="F1" s="26"/>
    </row>
    <row r="2" spans="1:6" ht="13.5">
      <c r="A2" s="1"/>
      <c r="B2" s="1"/>
      <c r="C2" s="1"/>
      <c r="D2" s="1"/>
      <c r="E2" s="1" t="s">
        <v>70</v>
      </c>
      <c r="F2" s="26"/>
    </row>
    <row r="3" spans="1:6" ht="13.5">
      <c r="A3" s="1"/>
      <c r="B3" s="1"/>
      <c r="C3" s="1"/>
      <c r="D3" s="1"/>
      <c r="E3" s="1" t="s">
        <v>19</v>
      </c>
      <c r="F3" s="26"/>
    </row>
    <row r="4" spans="1:6" ht="13.5">
      <c r="A4" s="1"/>
      <c r="B4" s="1"/>
      <c r="C4" s="1"/>
      <c r="D4" s="1"/>
      <c r="E4" s="1" t="s">
        <v>20</v>
      </c>
      <c r="F4" s="26"/>
    </row>
    <row r="5" spans="1:6" ht="13.5">
      <c r="A5" s="1"/>
      <c r="B5" s="1"/>
      <c r="C5" s="1"/>
      <c r="D5" s="1"/>
      <c r="E5" s="1" t="s">
        <v>71</v>
      </c>
      <c r="F5" s="26"/>
    </row>
    <row r="6" spans="1:7" ht="14.25">
      <c r="A6" s="220" t="s">
        <v>29</v>
      </c>
      <c r="B6" s="220"/>
      <c r="C6" s="220"/>
      <c r="D6" s="220"/>
      <c r="E6" s="220"/>
      <c r="F6" s="220"/>
      <c r="G6" s="220"/>
    </row>
    <row r="7" spans="1:7" ht="29.25" customHeight="1">
      <c r="A7" s="221" t="s">
        <v>62</v>
      </c>
      <c r="B7" s="221"/>
      <c r="C7" s="221"/>
      <c r="D7" s="221"/>
      <c r="E7" s="221"/>
      <c r="F7" s="221"/>
      <c r="G7" s="221"/>
    </row>
    <row r="8" spans="1:7" ht="14.25" thickBot="1">
      <c r="A8" s="2"/>
      <c r="B8" s="1"/>
      <c r="C8" s="13"/>
      <c r="D8" s="69"/>
      <c r="E8" s="13"/>
      <c r="F8" s="26"/>
      <c r="G8" s="1"/>
    </row>
    <row r="9" spans="1:7" ht="13.5">
      <c r="A9" s="222" t="s">
        <v>1</v>
      </c>
      <c r="B9" s="224" t="s">
        <v>2</v>
      </c>
      <c r="C9" s="226" t="s">
        <v>3</v>
      </c>
      <c r="D9" s="226" t="s">
        <v>0</v>
      </c>
      <c r="E9" s="29" t="s">
        <v>8</v>
      </c>
      <c r="F9" s="228" t="s">
        <v>10</v>
      </c>
      <c r="G9" s="44" t="s">
        <v>27</v>
      </c>
    </row>
    <row r="10" spans="1:7" ht="14.25" thickBot="1">
      <c r="A10" s="223"/>
      <c r="B10" s="225"/>
      <c r="C10" s="227"/>
      <c r="D10" s="227"/>
      <c r="E10" s="30" t="s">
        <v>9</v>
      </c>
      <c r="F10" s="229"/>
      <c r="G10" s="71" t="s">
        <v>28</v>
      </c>
    </row>
    <row r="11" spans="1:7" ht="14.25" thickBot="1">
      <c r="A11" s="91">
        <v>1</v>
      </c>
      <c r="B11" s="92">
        <v>2</v>
      </c>
      <c r="C11" s="92">
        <v>3</v>
      </c>
      <c r="D11" s="92">
        <v>4</v>
      </c>
      <c r="E11" s="92">
        <v>5</v>
      </c>
      <c r="F11" s="93">
        <v>6</v>
      </c>
      <c r="G11" s="94">
        <v>7</v>
      </c>
    </row>
    <row r="12" spans="1:7" ht="14.25" thickBot="1">
      <c r="A12" s="116"/>
      <c r="B12" s="117"/>
      <c r="C12" s="117"/>
      <c r="D12" s="117" t="s">
        <v>35</v>
      </c>
      <c r="E12" s="118"/>
      <c r="F12" s="119"/>
      <c r="G12" s="120"/>
    </row>
    <row r="13" spans="1:7" ht="14.25" thickBot="1">
      <c r="A13" s="109">
        <v>600</v>
      </c>
      <c r="B13" s="66"/>
      <c r="C13" s="128"/>
      <c r="D13" s="131" t="s">
        <v>46</v>
      </c>
      <c r="E13" s="72">
        <f>SUM(E14)</f>
        <v>1084381.12</v>
      </c>
      <c r="F13" s="72">
        <f>SUM(F14)</f>
        <v>1084381.12</v>
      </c>
      <c r="G13" s="73">
        <v>100</v>
      </c>
    </row>
    <row r="14" spans="1:7" ht="15" thickBot="1" thickTop="1">
      <c r="A14" s="186"/>
      <c r="B14" s="110" t="s">
        <v>51</v>
      </c>
      <c r="C14" s="89"/>
      <c r="D14" s="104" t="s">
        <v>47</v>
      </c>
      <c r="E14" s="99">
        <f>SUM(E15)</f>
        <v>1084381.12</v>
      </c>
      <c r="F14" s="99">
        <f>SUM(F15)</f>
        <v>1084381.12</v>
      </c>
      <c r="G14" s="100">
        <v>100</v>
      </c>
    </row>
    <row r="15" spans="1:7" ht="57" customHeight="1">
      <c r="A15" s="186"/>
      <c r="B15" s="53"/>
      <c r="C15" s="88" t="s">
        <v>48</v>
      </c>
      <c r="D15" s="179" t="s">
        <v>50</v>
      </c>
      <c r="E15" s="105">
        <v>1084381.12</v>
      </c>
      <c r="F15" s="105">
        <v>1084381.12</v>
      </c>
      <c r="G15" s="76">
        <v>100</v>
      </c>
    </row>
    <row r="16" spans="1:7" ht="21.75" customHeight="1">
      <c r="A16" s="186"/>
      <c r="B16" s="53"/>
      <c r="C16" s="88"/>
      <c r="D16" s="179"/>
      <c r="E16" s="75"/>
      <c r="F16" s="75"/>
      <c r="G16" s="76"/>
    </row>
    <row r="17" spans="1:7" ht="18" customHeight="1" thickBot="1">
      <c r="A17" s="109">
        <v>801</v>
      </c>
      <c r="B17" s="66"/>
      <c r="C17" s="129"/>
      <c r="D17" s="132" t="s">
        <v>33</v>
      </c>
      <c r="E17" s="72">
        <v>10000</v>
      </c>
      <c r="F17" s="72">
        <v>10000</v>
      </c>
      <c r="G17" s="73">
        <v>100</v>
      </c>
    </row>
    <row r="18" spans="1:7" ht="18" customHeight="1" thickBot="1" thickTop="1">
      <c r="A18" s="186"/>
      <c r="B18" s="176">
        <v>80195</v>
      </c>
      <c r="C18" s="130"/>
      <c r="D18" s="104" t="s">
        <v>38</v>
      </c>
      <c r="E18" s="99">
        <v>10000</v>
      </c>
      <c r="F18" s="99">
        <v>10000</v>
      </c>
      <c r="G18" s="100">
        <v>100</v>
      </c>
    </row>
    <row r="19" spans="1:7" ht="46.5" customHeight="1">
      <c r="A19" s="186"/>
      <c r="B19" s="53"/>
      <c r="C19" s="88" t="s">
        <v>42</v>
      </c>
      <c r="D19" s="179" t="s">
        <v>43</v>
      </c>
      <c r="E19" s="75">
        <v>10000</v>
      </c>
      <c r="F19" s="75">
        <v>10000</v>
      </c>
      <c r="G19" s="76">
        <v>100</v>
      </c>
    </row>
    <row r="20" spans="1:7" ht="6" customHeight="1">
      <c r="A20" s="186"/>
      <c r="B20" s="53"/>
      <c r="C20" s="88"/>
      <c r="D20" s="179"/>
      <c r="E20" s="75"/>
      <c r="F20" s="75"/>
      <c r="G20" s="76"/>
    </row>
    <row r="21" spans="1:7" ht="27.75" thickBot="1">
      <c r="A21" s="109">
        <v>900</v>
      </c>
      <c r="B21" s="66"/>
      <c r="C21" s="129"/>
      <c r="D21" s="132" t="s">
        <v>49</v>
      </c>
      <c r="E21" s="72">
        <f>SUM(E22+E25)</f>
        <v>52027</v>
      </c>
      <c r="F21" s="72">
        <f>SUM(F22+F25)</f>
        <v>42743</v>
      </c>
      <c r="G21" s="73">
        <v>72.1</v>
      </c>
    </row>
    <row r="22" spans="1:7" ht="28.5" thickBot="1" thickTop="1">
      <c r="A22" s="186"/>
      <c r="B22" s="176">
        <v>90005</v>
      </c>
      <c r="C22" s="130"/>
      <c r="D22" s="104" t="s">
        <v>58</v>
      </c>
      <c r="E22" s="99">
        <v>33264</v>
      </c>
      <c r="F22" s="99">
        <v>23980</v>
      </c>
      <c r="G22" s="100">
        <v>72.1</v>
      </c>
    </row>
    <row r="23" spans="1:7" ht="48.75" customHeight="1">
      <c r="A23" s="186"/>
      <c r="B23" s="53"/>
      <c r="C23" s="88" t="s">
        <v>42</v>
      </c>
      <c r="D23" s="179" t="s">
        <v>43</v>
      </c>
      <c r="E23" s="75">
        <v>33264</v>
      </c>
      <c r="F23" s="75">
        <v>23980</v>
      </c>
      <c r="G23" s="76">
        <v>72.1</v>
      </c>
    </row>
    <row r="24" spans="1:7" ht="6" customHeight="1">
      <c r="A24" s="186"/>
      <c r="B24" s="53"/>
      <c r="C24" s="88"/>
      <c r="D24" s="179"/>
      <c r="E24" s="75"/>
      <c r="F24" s="75"/>
      <c r="G24" s="76"/>
    </row>
    <row r="25" spans="1:7" ht="14.25" thickBot="1">
      <c r="A25" s="186"/>
      <c r="B25" s="50">
        <v>90015</v>
      </c>
      <c r="C25" s="130"/>
      <c r="D25" s="104" t="s">
        <v>63</v>
      </c>
      <c r="E25" s="99">
        <v>18763</v>
      </c>
      <c r="F25" s="99">
        <v>18763</v>
      </c>
      <c r="G25" s="100">
        <v>100</v>
      </c>
    </row>
    <row r="26" spans="1:7" ht="57" customHeight="1">
      <c r="A26" s="186"/>
      <c r="B26" s="53"/>
      <c r="C26" s="88" t="s">
        <v>48</v>
      </c>
      <c r="D26" s="179" t="s">
        <v>50</v>
      </c>
      <c r="E26" s="75">
        <v>18763</v>
      </c>
      <c r="F26" s="75">
        <v>18763</v>
      </c>
      <c r="G26" s="76">
        <v>100</v>
      </c>
    </row>
    <row r="27" spans="1:7" ht="12" customHeight="1">
      <c r="A27" s="186"/>
      <c r="B27" s="53"/>
      <c r="C27" s="88"/>
      <c r="D27" s="90"/>
      <c r="E27" s="75"/>
      <c r="F27" s="75"/>
      <c r="G27" s="76"/>
    </row>
    <row r="28" spans="1:7" ht="27.75" thickBot="1">
      <c r="A28" s="109">
        <v>921</v>
      </c>
      <c r="B28" s="66"/>
      <c r="C28" s="129"/>
      <c r="D28" s="132" t="s">
        <v>44</v>
      </c>
      <c r="E28" s="72">
        <f>SUM(E29)</f>
        <v>30000</v>
      </c>
      <c r="F28" s="72">
        <f>SUM(F29)</f>
        <v>30000</v>
      </c>
      <c r="G28" s="151">
        <f>SUM(F28/E28)</f>
        <v>1</v>
      </c>
    </row>
    <row r="29" spans="1:7" ht="15" thickBot="1" thickTop="1">
      <c r="A29" s="38"/>
      <c r="B29" s="50">
        <v>92195</v>
      </c>
      <c r="C29" s="130"/>
      <c r="D29" s="104" t="s">
        <v>38</v>
      </c>
      <c r="E29" s="99">
        <v>30000</v>
      </c>
      <c r="F29" s="99">
        <v>30000</v>
      </c>
      <c r="G29" s="152">
        <f>SUM(F29/E29)</f>
        <v>1</v>
      </c>
    </row>
    <row r="30" spans="1:7" ht="42.75">
      <c r="A30" s="38"/>
      <c r="B30" s="158"/>
      <c r="C30" s="88" t="s">
        <v>42</v>
      </c>
      <c r="D30" s="179" t="s">
        <v>43</v>
      </c>
      <c r="E30" s="75">
        <v>10000</v>
      </c>
      <c r="F30" s="75">
        <v>10000</v>
      </c>
      <c r="G30" s="153">
        <v>1</v>
      </c>
    </row>
    <row r="31" spans="1:7" ht="59.25" customHeight="1">
      <c r="A31" s="38"/>
      <c r="B31" s="53"/>
      <c r="C31" s="88" t="s">
        <v>48</v>
      </c>
      <c r="D31" s="179" t="s">
        <v>50</v>
      </c>
      <c r="E31" s="147">
        <v>20000</v>
      </c>
      <c r="F31" s="147">
        <v>20000</v>
      </c>
      <c r="G31" s="153">
        <f>SUM(F31/E31)</f>
        <v>1</v>
      </c>
    </row>
    <row r="32" spans="1:7" ht="21" customHeight="1" thickBot="1">
      <c r="A32" s="38"/>
      <c r="B32" s="53"/>
      <c r="C32" s="88"/>
      <c r="D32" s="179"/>
      <c r="E32" s="75"/>
      <c r="F32" s="75"/>
      <c r="G32" s="193"/>
    </row>
    <row r="33" spans="1:7" s="209" customFormat="1" ht="15" customHeight="1" thickBot="1">
      <c r="A33" s="204">
        <v>1</v>
      </c>
      <c r="B33" s="205">
        <v>2</v>
      </c>
      <c r="C33" s="205">
        <v>3</v>
      </c>
      <c r="D33" s="206">
        <v>4</v>
      </c>
      <c r="E33" s="207">
        <v>5</v>
      </c>
      <c r="F33" s="207">
        <v>6</v>
      </c>
      <c r="G33" s="208">
        <v>7</v>
      </c>
    </row>
    <row r="34" spans="1:7" ht="15.75" customHeight="1" thickBot="1">
      <c r="A34" s="194">
        <v>926</v>
      </c>
      <c r="B34" s="195"/>
      <c r="C34" s="196"/>
      <c r="D34" s="197" t="s">
        <v>64</v>
      </c>
      <c r="E34" s="198">
        <v>700000</v>
      </c>
      <c r="F34" s="198">
        <f>SUM(F35)</f>
        <v>0</v>
      </c>
      <c r="G34" s="199">
        <v>0</v>
      </c>
    </row>
    <row r="35" spans="1:7" ht="20.25" customHeight="1" thickBot="1" thickTop="1">
      <c r="A35" s="186"/>
      <c r="B35" s="110" t="s">
        <v>65</v>
      </c>
      <c r="C35" s="89"/>
      <c r="D35" s="104" t="s">
        <v>38</v>
      </c>
      <c r="E35" s="99">
        <v>700000</v>
      </c>
      <c r="F35" s="99">
        <f>SUM(F36)</f>
        <v>0</v>
      </c>
      <c r="G35" s="100">
        <v>0</v>
      </c>
    </row>
    <row r="36" spans="1:7" ht="59.25" customHeight="1">
      <c r="A36" s="186"/>
      <c r="B36" s="53"/>
      <c r="C36" s="88" t="s">
        <v>48</v>
      </c>
      <c r="D36" s="179" t="s">
        <v>50</v>
      </c>
      <c r="E36" s="105">
        <v>700000</v>
      </c>
      <c r="F36" s="105">
        <v>0</v>
      </c>
      <c r="G36" s="76">
        <v>0</v>
      </c>
    </row>
    <row r="37" spans="1:7" ht="8.25" customHeight="1" thickBot="1">
      <c r="A37" s="200"/>
      <c r="B37" s="201"/>
      <c r="C37" s="89"/>
      <c r="D37" s="202"/>
      <c r="E37" s="203"/>
      <c r="F37" s="203"/>
      <c r="G37" s="148"/>
    </row>
    <row r="38" spans="1:7" ht="14.25" thickBot="1">
      <c r="A38" s="81"/>
      <c r="B38" s="82"/>
      <c r="C38" s="83"/>
      <c r="D38" s="181" t="s">
        <v>12</v>
      </c>
      <c r="E38" s="183">
        <f>SUM(E28+E21+E17+E14+E34)</f>
        <v>1876408.12</v>
      </c>
      <c r="F38" s="183">
        <f>SUM(F28+F21+F17+F14)</f>
        <v>1167124.12</v>
      </c>
      <c r="G38" s="184">
        <f>SUM(F38/E38)</f>
        <v>0.6219990776846563</v>
      </c>
    </row>
    <row r="39" spans="1:7" ht="14.25" thickBot="1">
      <c r="A39" s="187"/>
      <c r="B39" s="188"/>
      <c r="C39" s="189"/>
      <c r="D39" s="190"/>
      <c r="E39" s="191"/>
      <c r="F39" s="191"/>
      <c r="G39" s="192"/>
    </row>
    <row r="40" spans="1:7" ht="14.25" thickBot="1">
      <c r="A40" s="111"/>
      <c r="B40" s="112"/>
      <c r="C40" s="113"/>
      <c r="D40" s="182" t="s">
        <v>34</v>
      </c>
      <c r="E40" s="114"/>
      <c r="F40" s="114"/>
      <c r="G40" s="115"/>
    </row>
    <row r="41" spans="1:7" ht="14.25" thickBot="1">
      <c r="A41" s="108" t="s">
        <v>45</v>
      </c>
      <c r="B41" s="77"/>
      <c r="C41" s="80"/>
      <c r="D41" s="185" t="s">
        <v>46</v>
      </c>
      <c r="E41" s="72">
        <f>SUM(E42)</f>
        <v>1084381.12</v>
      </c>
      <c r="F41" s="72">
        <f>SUM(F42)</f>
        <v>1084381.12</v>
      </c>
      <c r="G41" s="73">
        <v>100</v>
      </c>
    </row>
    <row r="42" spans="1:7" ht="15" thickBot="1" thickTop="1">
      <c r="A42" s="38"/>
      <c r="B42" s="110" t="s">
        <v>51</v>
      </c>
      <c r="C42" s="149"/>
      <c r="D42" s="124" t="s">
        <v>47</v>
      </c>
      <c r="E42" s="154">
        <f>SUM(E43)</f>
        <v>1084381.12</v>
      </c>
      <c r="F42" s="154">
        <f>SUM(F43)</f>
        <v>1084381.12</v>
      </c>
      <c r="G42" s="100">
        <v>100</v>
      </c>
    </row>
    <row r="43" spans="1:7" ht="13.5">
      <c r="A43" s="38"/>
      <c r="B43" s="150"/>
      <c r="C43" s="103">
        <v>6050</v>
      </c>
      <c r="D43" s="144" t="s">
        <v>39</v>
      </c>
      <c r="E43" s="145">
        <v>1084381.12</v>
      </c>
      <c r="F43" s="145">
        <v>1084381.12</v>
      </c>
      <c r="G43" s="146">
        <v>100</v>
      </c>
    </row>
    <row r="44" spans="1:7" ht="13.5">
      <c r="A44" s="38"/>
      <c r="B44" s="53"/>
      <c r="C44" s="78"/>
      <c r="D44" s="79"/>
      <c r="E44" s="75"/>
      <c r="F44" s="75"/>
      <c r="G44" s="76"/>
    </row>
    <row r="45" spans="1:7" ht="14.25" thickBot="1">
      <c r="A45" s="109">
        <v>801</v>
      </c>
      <c r="B45" s="66"/>
      <c r="C45" s="66"/>
      <c r="D45" s="67" t="s">
        <v>33</v>
      </c>
      <c r="E45" s="72">
        <f>SUM(E46)</f>
        <v>250751</v>
      </c>
      <c r="F45" s="72">
        <f>SUM(F46)</f>
        <v>225751</v>
      </c>
      <c r="G45" s="73">
        <f>SUM(F45/E45)*100</f>
        <v>90.02995003010955</v>
      </c>
    </row>
    <row r="46" spans="1:7" ht="15" thickBot="1" thickTop="1">
      <c r="A46" s="38"/>
      <c r="B46" s="68">
        <v>80195</v>
      </c>
      <c r="C46" s="68"/>
      <c r="D46" s="125" t="s">
        <v>38</v>
      </c>
      <c r="E46" s="74">
        <f>SUM(E47:E48)</f>
        <v>250751</v>
      </c>
      <c r="F46" s="74">
        <f>SUM(F47:F48)</f>
        <v>225751</v>
      </c>
      <c r="G46" s="178">
        <f>SUM(F46/E46)*100</f>
        <v>90.02995003010955</v>
      </c>
    </row>
    <row r="47" spans="1:7" ht="42.75">
      <c r="A47" s="38"/>
      <c r="B47" s="53"/>
      <c r="C47" s="103">
        <v>2320</v>
      </c>
      <c r="D47" s="180" t="s">
        <v>69</v>
      </c>
      <c r="E47" s="106">
        <v>240751</v>
      </c>
      <c r="F47" s="106">
        <v>215751</v>
      </c>
      <c r="G47" s="107">
        <v>89.6</v>
      </c>
    </row>
    <row r="48" spans="1:7" ht="13.5">
      <c r="A48" s="38"/>
      <c r="B48" s="53"/>
      <c r="C48" s="103">
        <v>4270</v>
      </c>
      <c r="D48" s="180" t="s">
        <v>68</v>
      </c>
      <c r="E48" s="106">
        <v>10000</v>
      </c>
      <c r="F48" s="106">
        <v>10000</v>
      </c>
      <c r="G48" s="107">
        <v>100</v>
      </c>
    </row>
    <row r="49" spans="1:7" ht="13.5">
      <c r="A49" s="38"/>
      <c r="B49" s="53"/>
      <c r="C49" s="103"/>
      <c r="D49" s="180"/>
      <c r="E49" s="106"/>
      <c r="F49" s="106"/>
      <c r="G49" s="107"/>
    </row>
    <row r="50" spans="1:7" ht="27.75" thickBot="1">
      <c r="A50" s="133">
        <v>900</v>
      </c>
      <c r="B50" s="66"/>
      <c r="C50" s="128"/>
      <c r="D50" s="131" t="s">
        <v>49</v>
      </c>
      <c r="E50" s="72">
        <f>SUM(E51+E54)</f>
        <v>52027</v>
      </c>
      <c r="F50" s="72">
        <f>SUM(F51+F54)</f>
        <v>42743</v>
      </c>
      <c r="G50" s="73">
        <v>82.1</v>
      </c>
    </row>
    <row r="51" spans="1:7" ht="28.5" thickBot="1" thickTop="1">
      <c r="A51" s="38"/>
      <c r="B51" s="177" t="s">
        <v>59</v>
      </c>
      <c r="C51" s="89"/>
      <c r="D51" s="104" t="s">
        <v>58</v>
      </c>
      <c r="E51" s="99">
        <f>SUM(E52)</f>
        <v>33264</v>
      </c>
      <c r="F51" s="99">
        <f>SUM(F52)</f>
        <v>23980</v>
      </c>
      <c r="G51" s="100">
        <v>72.1</v>
      </c>
    </row>
    <row r="52" spans="1:7" ht="13.5">
      <c r="A52" s="38"/>
      <c r="B52" s="210"/>
      <c r="C52" s="103">
        <v>4300</v>
      </c>
      <c r="D52" s="144" t="s">
        <v>5</v>
      </c>
      <c r="E52" s="145">
        <v>33264</v>
      </c>
      <c r="F52" s="145">
        <v>23980</v>
      </c>
      <c r="G52" s="146">
        <v>72.1</v>
      </c>
    </row>
    <row r="53" spans="1:7" ht="13.5">
      <c r="A53" s="38"/>
      <c r="B53" s="53"/>
      <c r="C53" s="78"/>
      <c r="D53" s="79"/>
      <c r="E53" s="75"/>
      <c r="F53" s="75"/>
      <c r="G53" s="76"/>
    </row>
    <row r="54" spans="1:7" ht="14.25" thickBot="1">
      <c r="A54" s="38"/>
      <c r="B54" s="177" t="s">
        <v>66</v>
      </c>
      <c r="C54" s="89"/>
      <c r="D54" s="104" t="s">
        <v>63</v>
      </c>
      <c r="E54" s="99">
        <f>SUM(E55)</f>
        <v>18763</v>
      </c>
      <c r="F54" s="99">
        <f>SUM(F55)</f>
        <v>18763</v>
      </c>
      <c r="G54" s="100">
        <v>100</v>
      </c>
    </row>
    <row r="55" spans="1:7" ht="13.5">
      <c r="A55" s="38"/>
      <c r="B55" s="210"/>
      <c r="C55" s="103">
        <v>6050</v>
      </c>
      <c r="D55" s="144" t="s">
        <v>67</v>
      </c>
      <c r="E55" s="145">
        <v>18763</v>
      </c>
      <c r="F55" s="145">
        <v>18763</v>
      </c>
      <c r="G55" s="146">
        <v>100</v>
      </c>
    </row>
    <row r="56" spans="1:7" ht="13.5">
      <c r="A56" s="38"/>
      <c r="B56" s="53"/>
      <c r="C56" s="78"/>
      <c r="D56" s="79"/>
      <c r="E56" s="75"/>
      <c r="F56" s="75"/>
      <c r="G56" s="76"/>
    </row>
    <row r="57" spans="1:7" ht="13.5">
      <c r="A57" s="38"/>
      <c r="B57" s="53"/>
      <c r="C57" s="78"/>
      <c r="D57" s="79"/>
      <c r="E57" s="75"/>
      <c r="F57" s="75"/>
      <c r="G57" s="76"/>
    </row>
    <row r="58" spans="1:7" ht="27.75" thickBot="1">
      <c r="A58" s="133">
        <v>921</v>
      </c>
      <c r="B58" s="66"/>
      <c r="C58" s="141"/>
      <c r="D58" s="132" t="s">
        <v>44</v>
      </c>
      <c r="E58" s="142">
        <f>SUM(E59)</f>
        <v>30000</v>
      </c>
      <c r="F58" s="142">
        <f>SUM(F59)</f>
        <v>30000</v>
      </c>
      <c r="G58" s="143">
        <f>SUM(F58/E58)*100</f>
        <v>100</v>
      </c>
    </row>
    <row r="59" spans="1:7" ht="15" thickBot="1" thickTop="1">
      <c r="A59" s="139"/>
      <c r="B59" s="68">
        <v>92195</v>
      </c>
      <c r="C59" s="137"/>
      <c r="D59" s="104" t="s">
        <v>38</v>
      </c>
      <c r="E59" s="138">
        <f>SUM(E60:E62)</f>
        <v>30000</v>
      </c>
      <c r="F59" s="138">
        <f>SUM(F60:F62)</f>
        <v>30000</v>
      </c>
      <c r="G59" s="140">
        <f>SUM(F59/E59)*100</f>
        <v>100</v>
      </c>
    </row>
    <row r="60" spans="1:7" ht="13.5">
      <c r="A60" s="218"/>
      <c r="B60" s="210"/>
      <c r="C60" s="219">
        <v>4210</v>
      </c>
      <c r="D60" s="211" t="s">
        <v>4</v>
      </c>
      <c r="E60" s="215">
        <v>5000</v>
      </c>
      <c r="F60" s="216">
        <v>5000</v>
      </c>
      <c r="G60" s="217">
        <f>SUM(F60/E60)*100</f>
        <v>100</v>
      </c>
    </row>
    <row r="61" spans="1:7" ht="13.5">
      <c r="A61" s="38"/>
      <c r="B61" s="53"/>
      <c r="C61" s="103">
        <v>4300</v>
      </c>
      <c r="D61" s="211" t="s">
        <v>5</v>
      </c>
      <c r="E61" s="212">
        <v>5000</v>
      </c>
      <c r="F61" s="213">
        <v>5000</v>
      </c>
      <c r="G61" s="214">
        <v>100</v>
      </c>
    </row>
    <row r="62" spans="1:7" ht="13.5">
      <c r="A62" s="38"/>
      <c r="B62" s="53"/>
      <c r="C62" s="103">
        <v>6050</v>
      </c>
      <c r="D62" s="211" t="s">
        <v>39</v>
      </c>
      <c r="E62" s="212">
        <v>20000</v>
      </c>
      <c r="F62" s="213">
        <v>20000</v>
      </c>
      <c r="G62" s="214">
        <v>100</v>
      </c>
    </row>
    <row r="63" spans="1:7" ht="13.5">
      <c r="A63" s="38"/>
      <c r="B63" s="53"/>
      <c r="C63" s="103"/>
      <c r="D63" s="211"/>
      <c r="E63" s="212"/>
      <c r="F63" s="213"/>
      <c r="G63" s="214"/>
    </row>
    <row r="64" spans="1:7" ht="14.25" thickBot="1">
      <c r="A64" s="87"/>
      <c r="B64" s="54"/>
      <c r="C64" s="54"/>
      <c r="D64" s="134" t="s">
        <v>14</v>
      </c>
      <c r="E64" s="135">
        <f>SUM(E58+E50+E45+E41)</f>
        <v>1417159.12</v>
      </c>
      <c r="F64" s="135">
        <f>SUM(F58+F50+F45+F41)</f>
        <v>1382875.12</v>
      </c>
      <c r="G64" s="136">
        <f>F64/E64%</f>
        <v>97.58079389137333</v>
      </c>
    </row>
    <row r="65" spans="1:7" ht="13.5">
      <c r="A65" s="95"/>
      <c r="B65" s="95"/>
      <c r="C65" s="95"/>
      <c r="D65" s="96"/>
      <c r="E65" s="97"/>
      <c r="F65" s="97"/>
      <c r="G65" s="98"/>
    </row>
    <row r="66" spans="1:7" ht="13.5">
      <c r="A66" s="95"/>
      <c r="B66" s="95"/>
      <c r="C66" s="95"/>
      <c r="D66" s="96"/>
      <c r="E66" s="97"/>
      <c r="F66" s="97"/>
      <c r="G66" s="98"/>
    </row>
  </sheetData>
  <sheetProtection/>
  <mergeCells count="7">
    <mergeCell ref="A6:G6"/>
    <mergeCell ref="A7:G7"/>
    <mergeCell ref="A9:A10"/>
    <mergeCell ref="B9:B10"/>
    <mergeCell ref="C9:C10"/>
    <mergeCell ref="D9:D10"/>
    <mergeCell ref="F9:F10"/>
  </mergeCells>
  <printOptions/>
  <pageMargins left="0.7480314960629921" right="0.7480314960629921" top="0.98425196850393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 topLeftCell="A1">
      <selection activeCell="D3" sqref="D3"/>
    </sheetView>
  </sheetViews>
  <sheetFormatPr defaultColWidth="9.00390625" defaultRowHeight="12.75"/>
  <cols>
    <col min="1" max="1" width="4.50390625" style="0" customWidth="1"/>
    <col min="2" max="2" width="7.50390625" style="0" customWidth="1"/>
    <col min="3" max="3" width="7.00390625" style="0" customWidth="1"/>
    <col min="4" max="4" width="37.375" style="0" customWidth="1"/>
    <col min="5" max="6" width="11.50390625" style="0" customWidth="1"/>
    <col min="7" max="7" width="8.50390625" style="0" customWidth="1"/>
    <col min="9" max="9" width="9.125" style="84" customWidth="1"/>
  </cols>
  <sheetData>
    <row r="1" spans="1:6" ht="13.5">
      <c r="A1" s="1"/>
      <c r="B1" s="1"/>
      <c r="C1" s="1"/>
      <c r="D1" s="1"/>
      <c r="E1" s="1" t="s">
        <v>37</v>
      </c>
      <c r="F1" s="26"/>
    </row>
    <row r="2" spans="1:6" ht="13.5">
      <c r="A2" s="1"/>
      <c r="B2" s="1"/>
      <c r="C2" s="1"/>
      <c r="D2" s="1"/>
      <c r="E2" s="1" t="s">
        <v>70</v>
      </c>
      <c r="F2" s="26"/>
    </row>
    <row r="3" spans="1:6" ht="13.5">
      <c r="A3" s="1"/>
      <c r="B3" s="1"/>
      <c r="C3" s="1"/>
      <c r="D3" s="1"/>
      <c r="E3" s="1" t="s">
        <v>19</v>
      </c>
      <c r="F3" s="26"/>
    </row>
    <row r="4" spans="1:6" ht="13.5">
      <c r="A4" s="1"/>
      <c r="B4" s="1"/>
      <c r="C4" s="1"/>
      <c r="D4" s="1"/>
      <c r="E4" s="1" t="s">
        <v>20</v>
      </c>
      <c r="F4" s="26"/>
    </row>
    <row r="5" spans="1:6" ht="13.5">
      <c r="A5" s="1"/>
      <c r="B5" s="1"/>
      <c r="C5" s="1"/>
      <c r="D5" s="1"/>
      <c r="E5" s="1" t="s">
        <v>71</v>
      </c>
      <c r="F5" s="26"/>
    </row>
    <row r="6" spans="1:7" ht="14.25">
      <c r="A6" s="220" t="s">
        <v>29</v>
      </c>
      <c r="B6" s="220"/>
      <c r="C6" s="220"/>
      <c r="D6" s="220"/>
      <c r="E6" s="220"/>
      <c r="F6" s="220"/>
      <c r="G6" s="220"/>
    </row>
    <row r="7" spans="1:7" ht="16.5" customHeight="1">
      <c r="A7" s="234" t="s">
        <v>30</v>
      </c>
      <c r="B7" s="234"/>
      <c r="C7" s="234"/>
      <c r="D7" s="234"/>
      <c r="E7" s="234"/>
      <c r="F7" s="234"/>
      <c r="G7" s="234"/>
    </row>
    <row r="8" spans="1:7" ht="36.75" customHeight="1">
      <c r="A8" s="235" t="s">
        <v>61</v>
      </c>
      <c r="B8" s="235"/>
      <c r="C8" s="235"/>
      <c r="D8" s="235"/>
      <c r="E8" s="235"/>
      <c r="F8" s="235"/>
      <c r="G8" s="235"/>
    </row>
    <row r="9" spans="1:7" ht="14.25" thickBot="1">
      <c r="A9" s="1"/>
      <c r="B9" s="1"/>
      <c r="C9" s="13"/>
      <c r="D9" s="13"/>
      <c r="E9" s="13"/>
      <c r="F9" s="26"/>
      <c r="G9" s="1"/>
    </row>
    <row r="10" spans="1:7" ht="13.5">
      <c r="A10" s="244" t="s">
        <v>1</v>
      </c>
      <c r="B10" s="247" t="s">
        <v>2</v>
      </c>
      <c r="C10" s="226" t="s">
        <v>3</v>
      </c>
      <c r="D10" s="226" t="s">
        <v>0</v>
      </c>
      <c r="E10" s="241" t="s">
        <v>41</v>
      </c>
      <c r="F10" s="228" t="s">
        <v>10</v>
      </c>
      <c r="G10" s="44" t="s">
        <v>27</v>
      </c>
    </row>
    <row r="11" spans="1:7" ht="13.5">
      <c r="A11" s="245"/>
      <c r="B11" s="248"/>
      <c r="C11" s="230"/>
      <c r="D11" s="230"/>
      <c r="E11" s="242"/>
      <c r="F11" s="233"/>
      <c r="G11" s="45" t="s">
        <v>28</v>
      </c>
    </row>
    <row r="12" spans="1:7" ht="2.25" customHeight="1" thickBot="1">
      <c r="A12" s="246"/>
      <c r="B12" s="249"/>
      <c r="C12" s="227"/>
      <c r="D12" s="227"/>
      <c r="E12" s="243"/>
      <c r="F12" s="31"/>
      <c r="G12" s="32"/>
    </row>
    <row r="13" spans="1:7" ht="14.25" thickBot="1">
      <c r="A13" s="38"/>
      <c r="B13" s="236" t="s">
        <v>11</v>
      </c>
      <c r="C13" s="237"/>
      <c r="D13" s="238"/>
      <c r="E13" s="3"/>
      <c r="F13" s="27"/>
      <c r="G13" s="34"/>
    </row>
    <row r="14" spans="1:7" ht="14.25" thickTop="1">
      <c r="A14" s="39"/>
      <c r="B14" s="14"/>
      <c r="C14" s="14"/>
      <c r="D14" s="15" t="s">
        <v>15</v>
      </c>
      <c r="E14" s="16"/>
      <c r="F14" s="28"/>
      <c r="G14" s="40"/>
    </row>
    <row r="15" spans="1:7" ht="13.5">
      <c r="A15" s="39">
        <v>756</v>
      </c>
      <c r="B15" s="14"/>
      <c r="C15" s="14"/>
      <c r="D15" s="14" t="s">
        <v>16</v>
      </c>
      <c r="E15" s="16"/>
      <c r="F15" s="28"/>
      <c r="G15" s="165"/>
    </row>
    <row r="16" spans="1:7" ht="13.5">
      <c r="A16" s="39"/>
      <c r="B16" s="15"/>
      <c r="C16" s="14"/>
      <c r="D16" s="14" t="s">
        <v>25</v>
      </c>
      <c r="E16" s="16"/>
      <c r="F16" s="28"/>
      <c r="G16" s="165"/>
    </row>
    <row r="17" spans="1:7" ht="13.5">
      <c r="A17" s="39"/>
      <c r="B17" s="15"/>
      <c r="C17" s="14"/>
      <c r="D17" s="14" t="s">
        <v>22</v>
      </c>
      <c r="E17" s="16"/>
      <c r="F17" s="28"/>
      <c r="G17" s="165"/>
    </row>
    <row r="18" spans="1:10" ht="14.25" thickBot="1">
      <c r="A18" s="41"/>
      <c r="B18" s="17"/>
      <c r="C18" s="18"/>
      <c r="D18" s="17" t="s">
        <v>23</v>
      </c>
      <c r="E18" s="56">
        <f>SUM(E21)</f>
        <v>248981.59000000003</v>
      </c>
      <c r="F18" s="56">
        <f>SUM(F21)</f>
        <v>248981.59000000003</v>
      </c>
      <c r="G18" s="101">
        <v>100</v>
      </c>
      <c r="J18" s="85"/>
    </row>
    <row r="19" spans="1:10" ht="14.25" thickTop="1">
      <c r="A19" s="42"/>
      <c r="B19" s="14"/>
      <c r="C19" s="14"/>
      <c r="D19" s="19" t="s">
        <v>17</v>
      </c>
      <c r="E19" s="57"/>
      <c r="F19" s="57"/>
      <c r="G19" s="166"/>
      <c r="J19" s="85"/>
    </row>
    <row r="20" spans="1:10" ht="13.5">
      <c r="A20" s="39"/>
      <c r="B20" s="15"/>
      <c r="C20" s="20"/>
      <c r="D20" s="21" t="s">
        <v>18</v>
      </c>
      <c r="E20" s="57"/>
      <c r="F20" s="57"/>
      <c r="G20" s="167"/>
      <c r="J20" s="85"/>
    </row>
    <row r="21" spans="1:10" ht="14.25" thickBot="1">
      <c r="A21" s="38"/>
      <c r="B21" s="22">
        <v>75618</v>
      </c>
      <c r="C21" s="23"/>
      <c r="D21" s="24" t="s">
        <v>26</v>
      </c>
      <c r="E21" s="58">
        <f>SUM(E23:E24)</f>
        <v>248981.59000000003</v>
      </c>
      <c r="F21" s="64">
        <f>SUM(F23:F24)</f>
        <v>248981.59000000003</v>
      </c>
      <c r="G21" s="65">
        <v>100</v>
      </c>
      <c r="J21" s="85"/>
    </row>
    <row r="22" spans="1:10" ht="13.5">
      <c r="A22" s="33"/>
      <c r="B22" s="157"/>
      <c r="C22" s="231" t="s">
        <v>21</v>
      </c>
      <c r="D22" s="10" t="s">
        <v>32</v>
      </c>
      <c r="E22" s="59"/>
      <c r="F22" s="59"/>
      <c r="G22" s="168"/>
      <c r="J22" s="85"/>
    </row>
    <row r="23" spans="1:10" ht="12" customHeight="1">
      <c r="A23" s="33"/>
      <c r="B23" s="158"/>
      <c r="C23" s="232"/>
      <c r="D23" s="4" t="s">
        <v>40</v>
      </c>
      <c r="E23" s="55">
        <v>178944.2</v>
      </c>
      <c r="F23" s="55">
        <v>178944.2</v>
      </c>
      <c r="G23" s="164">
        <f>SUM(F23/E23)*100</f>
        <v>100</v>
      </c>
      <c r="J23" s="85"/>
    </row>
    <row r="24" spans="1:10" ht="48" customHeight="1">
      <c r="A24" s="33"/>
      <c r="B24" s="158"/>
      <c r="C24" s="163" t="s">
        <v>52</v>
      </c>
      <c r="D24" s="126" t="s">
        <v>54</v>
      </c>
      <c r="E24" s="55">
        <v>70037.39</v>
      </c>
      <c r="F24" s="55">
        <v>70037.39</v>
      </c>
      <c r="G24" s="164">
        <f>SUM(F24/E24)*100</f>
        <v>100</v>
      </c>
      <c r="J24" s="85"/>
    </row>
    <row r="25" spans="1:10" ht="9.75" customHeight="1">
      <c r="A25" s="33"/>
      <c r="B25" s="158"/>
      <c r="C25" s="155"/>
      <c r="D25" s="4"/>
      <c r="E25" s="55"/>
      <c r="F25" s="55"/>
      <c r="G25" s="164"/>
      <c r="J25" s="85"/>
    </row>
    <row r="26" spans="1:10" ht="14.25" thickBot="1">
      <c r="A26" s="172">
        <v>851</v>
      </c>
      <c r="B26" s="160"/>
      <c r="C26" s="161"/>
      <c r="D26" s="17" t="s">
        <v>6</v>
      </c>
      <c r="E26" s="62">
        <f>SUM(E27)</f>
        <v>216.34</v>
      </c>
      <c r="F26" s="62">
        <f>SUM(F27)</f>
        <v>216.34</v>
      </c>
      <c r="G26" s="169">
        <f>SUM(F26/E26)*100</f>
        <v>100</v>
      </c>
      <c r="J26" s="85"/>
    </row>
    <row r="27" spans="1:10" ht="15" thickBot="1" thickTop="1">
      <c r="A27" s="33"/>
      <c r="B27" s="68">
        <v>85154</v>
      </c>
      <c r="C27" s="162"/>
      <c r="D27" s="170" t="s">
        <v>7</v>
      </c>
      <c r="E27" s="63">
        <f>SUM(E28)</f>
        <v>216.34</v>
      </c>
      <c r="F27" s="63">
        <f>SUM(F28)</f>
        <v>216.34</v>
      </c>
      <c r="G27" s="171">
        <f>SUM(F27/E27)*100</f>
        <v>100</v>
      </c>
      <c r="J27" s="85"/>
    </row>
    <row r="28" spans="1:10" ht="13.5">
      <c r="A28" s="33"/>
      <c r="B28" s="158"/>
      <c r="C28" s="159" t="s">
        <v>53</v>
      </c>
      <c r="D28" s="4" t="s">
        <v>55</v>
      </c>
      <c r="E28" s="55">
        <v>216.34</v>
      </c>
      <c r="F28" s="55">
        <v>216.34</v>
      </c>
      <c r="G28" s="164">
        <f>SUM(F28/E28)*100</f>
        <v>100</v>
      </c>
      <c r="J28" s="85"/>
    </row>
    <row r="29" spans="1:10" ht="9.75" customHeight="1" thickBot="1">
      <c r="A29" s="37"/>
      <c r="B29" s="50"/>
      <c r="C29" s="156"/>
      <c r="D29" s="12"/>
      <c r="E29" s="55"/>
      <c r="F29" s="55"/>
      <c r="G29" s="164"/>
      <c r="J29" s="85"/>
    </row>
    <row r="30" spans="1:10" ht="14.25" thickBot="1">
      <c r="A30" s="87"/>
      <c r="B30" s="54"/>
      <c r="C30" s="54"/>
      <c r="D30" s="46" t="s">
        <v>12</v>
      </c>
      <c r="E30" s="60">
        <f>SUM(E18+E26)</f>
        <v>249197.93000000002</v>
      </c>
      <c r="F30" s="60">
        <f>SUM(F18+F26)</f>
        <v>249197.93000000002</v>
      </c>
      <c r="G30" s="102">
        <f>F30/E30%</f>
        <v>99.99999999999999</v>
      </c>
      <c r="J30" s="85"/>
    </row>
    <row r="31" spans="1:10" ht="14.25" thickBot="1">
      <c r="A31" s="33"/>
      <c r="B31" s="239" t="s">
        <v>13</v>
      </c>
      <c r="C31" s="236"/>
      <c r="D31" s="240"/>
      <c r="E31" s="61"/>
      <c r="F31" s="61"/>
      <c r="G31" s="35"/>
      <c r="J31" s="85"/>
    </row>
    <row r="32" spans="1:10" ht="15" thickBot="1" thickTop="1">
      <c r="A32" s="36">
        <v>851</v>
      </c>
      <c r="B32" s="5" t="s">
        <v>6</v>
      </c>
      <c r="C32" s="5"/>
      <c r="D32" s="5"/>
      <c r="E32" s="62">
        <f>SUM(E33+E37)</f>
        <v>281832.57</v>
      </c>
      <c r="F32" s="62">
        <f>SUM(F33+F37)</f>
        <v>269881.49</v>
      </c>
      <c r="G32" s="122">
        <f>F32/E32%</f>
        <v>95.7595106910461</v>
      </c>
      <c r="J32" s="85"/>
    </row>
    <row r="33" spans="1:10" ht="15" thickBot="1" thickTop="1">
      <c r="A33" s="33"/>
      <c r="B33" s="6">
        <v>85153</v>
      </c>
      <c r="C33" s="7"/>
      <c r="D33" s="8" t="s">
        <v>31</v>
      </c>
      <c r="E33" s="63">
        <f>SUM(E34:E35)</f>
        <v>4419.2</v>
      </c>
      <c r="F33" s="63">
        <f>SUM(F34:F35)</f>
        <v>4419.2</v>
      </c>
      <c r="G33" s="123">
        <f>F33/E33%</f>
        <v>100</v>
      </c>
      <c r="J33" s="85"/>
    </row>
    <row r="34" spans="1:10" ht="13.5">
      <c r="A34" s="33"/>
      <c r="B34" s="9"/>
      <c r="C34" s="11">
        <v>4210</v>
      </c>
      <c r="D34" s="4" t="s">
        <v>4</v>
      </c>
      <c r="E34" s="55">
        <v>990</v>
      </c>
      <c r="F34" s="55">
        <v>990</v>
      </c>
      <c r="G34" s="86">
        <v>100</v>
      </c>
      <c r="J34" s="85"/>
    </row>
    <row r="35" spans="1:10" ht="13.5">
      <c r="A35" s="33"/>
      <c r="B35" s="9"/>
      <c r="C35" s="11">
        <v>4300</v>
      </c>
      <c r="D35" s="4" t="s">
        <v>5</v>
      </c>
      <c r="E35" s="55">
        <v>3429.2</v>
      </c>
      <c r="F35" s="55">
        <v>3429.2</v>
      </c>
      <c r="G35" s="86">
        <f>SUM(F35/E35)*100</f>
        <v>100</v>
      </c>
      <c r="J35" s="85"/>
    </row>
    <row r="36" spans="1:10" ht="10.5" customHeight="1">
      <c r="A36" s="33"/>
      <c r="B36" s="49"/>
      <c r="C36" s="53"/>
      <c r="D36" s="53"/>
      <c r="E36" s="61"/>
      <c r="F36" s="61"/>
      <c r="G36" s="35"/>
      <c r="J36" s="85"/>
    </row>
    <row r="37" spans="1:10" ht="14.25" thickBot="1">
      <c r="A37" s="33"/>
      <c r="B37" s="50">
        <v>85154</v>
      </c>
      <c r="C37" s="51"/>
      <c r="D37" s="52" t="s">
        <v>7</v>
      </c>
      <c r="E37" s="64">
        <f>SUM(E38:E43)</f>
        <v>277413.37</v>
      </c>
      <c r="F37" s="64">
        <f>SUM(F38:F43)</f>
        <v>265462.29</v>
      </c>
      <c r="G37" s="121">
        <f>F37/E37%</f>
        <v>95.69195961968235</v>
      </c>
      <c r="J37" s="85"/>
    </row>
    <row r="38" spans="1:10" ht="13.5">
      <c r="A38" s="33"/>
      <c r="B38" s="9"/>
      <c r="C38" s="11">
        <v>4170</v>
      </c>
      <c r="D38" s="4" t="s">
        <v>24</v>
      </c>
      <c r="E38" s="55">
        <v>36116.5</v>
      </c>
      <c r="F38" s="55">
        <v>35227.05</v>
      </c>
      <c r="G38" s="173">
        <f aca="true" t="shared" si="0" ref="G38:G43">SUM(F38/E38)*100</f>
        <v>97.53727520662302</v>
      </c>
      <c r="J38" s="85"/>
    </row>
    <row r="39" spans="1:10" ht="13.5">
      <c r="A39" s="33"/>
      <c r="B39" s="9"/>
      <c r="C39" s="11">
        <v>4190</v>
      </c>
      <c r="D39" s="4" t="s">
        <v>56</v>
      </c>
      <c r="E39" s="55">
        <v>8253.29</v>
      </c>
      <c r="F39" s="55">
        <v>8253.29</v>
      </c>
      <c r="G39" s="173">
        <f t="shared" si="0"/>
        <v>100</v>
      </c>
      <c r="J39" s="85"/>
    </row>
    <row r="40" spans="1:10" ht="13.5">
      <c r="A40" s="33"/>
      <c r="B40" s="4"/>
      <c r="C40" s="11">
        <v>4210</v>
      </c>
      <c r="D40" s="4" t="s">
        <v>4</v>
      </c>
      <c r="E40" s="55">
        <v>14590.27</v>
      </c>
      <c r="F40" s="55">
        <v>14590.27</v>
      </c>
      <c r="G40" s="173">
        <f t="shared" si="0"/>
        <v>100</v>
      </c>
      <c r="J40" s="85"/>
    </row>
    <row r="41" spans="1:10" ht="13.5">
      <c r="A41" s="33"/>
      <c r="B41" s="4"/>
      <c r="C41" s="11">
        <v>4220</v>
      </c>
      <c r="D41" s="4" t="s">
        <v>57</v>
      </c>
      <c r="E41" s="55">
        <v>7780.34</v>
      </c>
      <c r="F41" s="55">
        <v>7780.34</v>
      </c>
      <c r="G41" s="173">
        <f t="shared" si="0"/>
        <v>100</v>
      </c>
      <c r="J41" s="85"/>
    </row>
    <row r="42" spans="1:10" ht="13.5">
      <c r="A42" s="33"/>
      <c r="B42" s="4"/>
      <c r="C42" s="11">
        <v>4300</v>
      </c>
      <c r="D42" s="4" t="s">
        <v>5</v>
      </c>
      <c r="E42" s="55">
        <v>207433.97</v>
      </c>
      <c r="F42" s="55">
        <v>196372.34</v>
      </c>
      <c r="G42" s="173">
        <f t="shared" si="0"/>
        <v>94.66739705169795</v>
      </c>
      <c r="J42" s="85"/>
    </row>
    <row r="43" spans="1:10" ht="27.75" thickBot="1">
      <c r="A43" s="33"/>
      <c r="B43" s="4"/>
      <c r="C43" s="127">
        <v>4700</v>
      </c>
      <c r="D43" s="126" t="s">
        <v>60</v>
      </c>
      <c r="E43" s="174">
        <v>3239</v>
      </c>
      <c r="F43" s="174">
        <v>3239</v>
      </c>
      <c r="G43" s="175">
        <f t="shared" si="0"/>
        <v>100</v>
      </c>
      <c r="J43" s="85"/>
    </row>
    <row r="44" spans="1:10" ht="14.25" thickBot="1">
      <c r="A44" s="70"/>
      <c r="B44" s="47"/>
      <c r="C44" s="47"/>
      <c r="D44" s="46" t="s">
        <v>14</v>
      </c>
      <c r="E44" s="48">
        <f>SUM(E32)</f>
        <v>281832.57</v>
      </c>
      <c r="F44" s="48">
        <f>SUM(F32)</f>
        <v>269881.49</v>
      </c>
      <c r="G44" s="43">
        <f>F44/E44%</f>
        <v>95.7595106910461</v>
      </c>
      <c r="J44" s="85"/>
    </row>
    <row r="45" spans="1:7" ht="13.5">
      <c r="A45" s="95"/>
      <c r="B45" s="95"/>
      <c r="C45" s="95"/>
      <c r="D45" s="96"/>
      <c r="E45" s="97"/>
      <c r="F45" s="97"/>
      <c r="G45" s="98"/>
    </row>
    <row r="46" spans="1:7" ht="13.5">
      <c r="A46" s="95"/>
      <c r="B46" s="95"/>
      <c r="C46" s="95"/>
      <c r="D46" s="96"/>
      <c r="E46" s="97"/>
      <c r="F46" s="97"/>
      <c r="G46" s="98"/>
    </row>
    <row r="47" spans="1:7" ht="13.5">
      <c r="A47" s="95"/>
      <c r="B47" s="95"/>
      <c r="C47" s="95"/>
      <c r="D47" s="96"/>
      <c r="E47" s="97"/>
      <c r="F47" s="97"/>
      <c r="G47" s="98"/>
    </row>
    <row r="48" spans="1:7" ht="13.5">
      <c r="A48" s="95"/>
      <c r="B48" s="95"/>
      <c r="C48" s="95"/>
      <c r="D48" s="96"/>
      <c r="E48" s="97"/>
      <c r="F48" s="97"/>
      <c r="G48" s="98"/>
    </row>
    <row r="49" spans="1:7" ht="13.5">
      <c r="A49" s="95"/>
      <c r="B49" s="95"/>
      <c r="C49" s="95"/>
      <c r="D49" s="96"/>
      <c r="E49" s="97"/>
      <c r="F49" s="97"/>
      <c r="G49" s="98"/>
    </row>
    <row r="50" ht="12.75">
      <c r="F50" s="25"/>
    </row>
    <row r="51" ht="12.75">
      <c r="F51" s="25"/>
    </row>
  </sheetData>
  <sheetProtection/>
  <mergeCells count="12">
    <mergeCell ref="B31:D31"/>
    <mergeCell ref="E10:E12"/>
    <mergeCell ref="A10:A12"/>
    <mergeCell ref="B10:B12"/>
    <mergeCell ref="C10:C12"/>
    <mergeCell ref="D10:D12"/>
    <mergeCell ref="C22:C23"/>
    <mergeCell ref="F10:F11"/>
    <mergeCell ref="A6:G6"/>
    <mergeCell ref="A7:G7"/>
    <mergeCell ref="A8:G8"/>
    <mergeCell ref="B13:D13"/>
  </mergeCells>
  <printOptions/>
  <pageMargins left="0.7480314960629921" right="0.7480314960629921" top="0.98425196850393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CHORZELE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kasiab</dc:creator>
  <cp:keywords/>
  <dc:description/>
  <cp:lastModifiedBy>Ewa Werder</cp:lastModifiedBy>
  <cp:lastPrinted>2023-03-08T12:50:15Z</cp:lastPrinted>
  <dcterms:created xsi:type="dcterms:W3CDTF">2001-07-26T10:08:48Z</dcterms:created>
  <dcterms:modified xsi:type="dcterms:W3CDTF">2023-03-23T12:35:27Z</dcterms:modified>
  <cp:category/>
  <cp:version/>
  <cp:contentType/>
  <cp:contentStatus/>
</cp:coreProperties>
</file>