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<sst xmlns="http://schemas.openxmlformats.org/spreadsheetml/2006/main" count="29" uniqueCount="26">
  <si>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Lp.</t>
  </si>
  <si>
    <t>Klasyfikacja (dział, rozdział,
paragraf)</t>
  </si>
  <si>
    <t>Środki
z budżetu krajowego</t>
  </si>
  <si>
    <t>Środki
z budżetu UE</t>
  </si>
  <si>
    <t>x</t>
  </si>
  <si>
    <t>% wykonania</t>
  </si>
  <si>
    <t>Uwagi</t>
  </si>
  <si>
    <t>Plan na początek roku</t>
  </si>
  <si>
    <t>Zmniejszenia</t>
  </si>
  <si>
    <t>Zwiększenia</t>
  </si>
  <si>
    <t xml:space="preserve">Plan po zmianach </t>
  </si>
  <si>
    <t xml:space="preserve">wykonane wydatki </t>
  </si>
  <si>
    <t>bieżące</t>
  </si>
  <si>
    <t>inwestycyjne</t>
  </si>
  <si>
    <t>ogółem, w tym</t>
  </si>
  <si>
    <t>750  75023 4217</t>
  </si>
  <si>
    <t>750  75023 4307</t>
  </si>
  <si>
    <t>750  75023 4707</t>
  </si>
  <si>
    <t>750  75023 6067</t>
  </si>
  <si>
    <t>853  85395 4217</t>
  </si>
  <si>
    <t>853  85395 4437</t>
  </si>
  <si>
    <t>Progam: Program Operacyjny Polska Cyfrowa na lata 2014-2020, Oś priorytetowa V, Rozwój cyfrowy JST oraz wzmocnienie cyfrowej odporności na zagrożenia , Projekt grantowy "Cyfrowa Gmina".</t>
  </si>
  <si>
    <t>Progam: Program Operacyjny Polska Cyfrowa na lata 2014-2020, Oś priorytetowa V, Rozwój cyfrowy JST oraz wzmocnienie cyfrowej odporności na zagrożenia - REACT-EU, Działanie 5.1,  Projekt grantowy "Granty PPGR".</t>
  </si>
  <si>
    <t>4 Wydatki poniesione w  2022 r. na programy i projekty realizowane ze środków pochodzących z funduszy strukturalnych i Funduszu Spójności</t>
  </si>
  <si>
    <t>Realizacja zadania została przeniesiona na 2023 r. W ramach programu zakupione i ubezpieczone zostaną komputery dla dzieci i młodzieży z terenów na których były PGR-y . Dofinansowanie wynosi 100% wydatków kwalifikowanych.</t>
  </si>
  <si>
    <t>W ramach programu w 2022 r. zakupiono 43 szt komputerów i 5 szt. laptopów oraz zapłacono za opracowanie diagnozy cyberbezpieczeństwa, natomiast w 2023 r. planowane jest zakupienie programu do elektronicznego zarządzania dokumentami, serwera, urządzenia tworzącego automatyczne kopie zapasowe oraz przeszkolenie pracowników. Dofinansowanie wynosi 100% wydatków kwalifikowanych.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</si>
</sst>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  <numFmt numFmtId="172" formatCode="[$-415]d\ mmmm\ yyyy"/>
    <numFmt numFmtId="173" formatCode="#,##0.000"/>
    <numFmt numFmtId="174" formatCode="0.0000"/>
    <numFmt numFmtId="175" formatCode="0.000"/>
  </numFmts>
  <fonts count="5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" fontId="6" fillId="0" borderId="0" xfId="52" applyNumberFormat="1" applyFont="1" applyBorder="1" applyAlignment="1">
      <alignment wrapText="1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0" fontId="3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170" fontId="50" fillId="0" borderId="0" xfId="0" applyNumberFormat="1" applyFont="1" applyAlignment="1">
      <alignment vertical="center"/>
    </xf>
    <xf numFmtId="3" fontId="6" fillId="0" borderId="0" xfId="52" applyNumberFormat="1" applyFont="1" applyBorder="1" applyAlignment="1">
      <alignment wrapText="1"/>
      <protection/>
    </xf>
    <xf numFmtId="4" fontId="0" fillId="0" borderId="0" xfId="0" applyNumberFormat="1" applyAlignment="1">
      <alignment vertical="center"/>
    </xf>
    <xf numFmtId="4" fontId="7" fillId="33" borderId="11" xfId="52" applyNumberFormat="1" applyFont="1" applyFill="1" applyBorder="1" applyAlignment="1">
      <alignment horizontal="center"/>
      <protection/>
    </xf>
    <xf numFmtId="170" fontId="7" fillId="33" borderId="12" xfId="52" applyNumberFormat="1" applyFont="1" applyFill="1" applyBorder="1">
      <alignment/>
      <protection/>
    </xf>
    <xf numFmtId="0" fontId="0" fillId="33" borderId="1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9" fillId="33" borderId="0" xfId="52" applyNumberFormat="1" applyFont="1" applyFill="1" applyBorder="1" applyAlignment="1">
      <alignment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 textRotation="90"/>
    </xf>
    <xf numFmtId="0" fontId="13" fillId="0" borderId="0" xfId="0" applyFont="1" applyAlignment="1">
      <alignment horizontal="right" vertical="center" textRotation="180"/>
    </xf>
    <xf numFmtId="0" fontId="12" fillId="33" borderId="0" xfId="0" applyFont="1" applyFill="1" applyBorder="1" applyAlignment="1">
      <alignment horizontal="justify" vertical="center" wrapText="1"/>
    </xf>
    <xf numFmtId="0" fontId="6" fillId="33" borderId="0" xfId="52" applyFont="1" applyFill="1" applyBorder="1" applyAlignment="1">
      <alignment/>
      <protection/>
    </xf>
    <xf numFmtId="4" fontId="6" fillId="33" borderId="0" xfId="52" applyNumberFormat="1" applyFont="1" applyFill="1" applyBorder="1" applyAlignment="1">
      <alignment/>
      <protection/>
    </xf>
    <xf numFmtId="4" fontId="6" fillId="33" borderId="0" xfId="52" applyNumberFormat="1" applyFont="1" applyFill="1" applyBorder="1">
      <alignment/>
      <protection/>
    </xf>
    <xf numFmtId="170" fontId="6" fillId="33" borderId="0" xfId="52" applyNumberFormat="1" applyFont="1" applyFill="1" applyBorder="1" applyAlignment="1">
      <alignment/>
      <protection/>
    </xf>
    <xf numFmtId="0" fontId="6" fillId="33" borderId="13" xfId="52" applyFont="1" applyFill="1" applyBorder="1">
      <alignment/>
      <protection/>
    </xf>
    <xf numFmtId="0" fontId="6" fillId="33" borderId="14" xfId="52" applyFont="1" applyFill="1" applyBorder="1" applyAlignment="1">
      <alignment/>
      <protection/>
    </xf>
    <xf numFmtId="0" fontId="6" fillId="33" borderId="15" xfId="52" applyFont="1" applyFill="1" applyBorder="1" applyAlignment="1">
      <alignment/>
      <protection/>
    </xf>
    <xf numFmtId="0" fontId="12" fillId="33" borderId="16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12" fillId="33" borderId="0" xfId="0" applyFont="1" applyFill="1" applyBorder="1" applyAlignment="1">
      <alignment horizontal="right" vertical="center" textRotation="180" wrapText="1"/>
    </xf>
    <xf numFmtId="4" fontId="3" fillId="0" borderId="0" xfId="0" applyNumberFormat="1" applyFont="1" applyAlignment="1">
      <alignment vertical="center"/>
    </xf>
    <xf numFmtId="0" fontId="13" fillId="0" borderId="0" xfId="0" applyFont="1" applyAlignment="1">
      <alignment vertical="center" textRotation="90"/>
    </xf>
    <xf numFmtId="0" fontId="0" fillId="0" borderId="0" xfId="0" applyBorder="1" applyAlignment="1">
      <alignment vertical="center"/>
    </xf>
    <xf numFmtId="4" fontId="9" fillId="33" borderId="15" xfId="52" applyNumberFormat="1" applyFont="1" applyFill="1" applyBorder="1" applyAlignment="1">
      <alignment vertical="center"/>
      <protection/>
    </xf>
    <xf numFmtId="4" fontId="6" fillId="33" borderId="15" xfId="52" applyNumberFormat="1" applyFont="1" applyFill="1" applyBorder="1" applyAlignment="1">
      <alignment vertical="center"/>
      <protection/>
    </xf>
    <xf numFmtId="170" fontId="6" fillId="33" borderId="17" xfId="52" applyNumberFormat="1" applyFont="1" applyFill="1" applyBorder="1" applyAlignment="1">
      <alignment vertical="center"/>
      <protection/>
    </xf>
    <xf numFmtId="4" fontId="9" fillId="33" borderId="14" xfId="52" applyNumberFormat="1" applyFont="1" applyFill="1" applyBorder="1" applyAlignment="1">
      <alignment vertical="center"/>
      <protection/>
    </xf>
    <xf numFmtId="4" fontId="6" fillId="33" borderId="14" xfId="52" applyNumberFormat="1" applyFont="1" applyFill="1" applyBorder="1" applyAlignment="1">
      <alignment vertical="center"/>
      <protection/>
    </xf>
    <xf numFmtId="170" fontId="6" fillId="33" borderId="18" xfId="52" applyNumberFormat="1" applyFont="1" applyFill="1" applyBorder="1" applyAlignment="1">
      <alignment vertical="center"/>
      <protection/>
    </xf>
    <xf numFmtId="0" fontId="0" fillId="0" borderId="0" xfId="0" applyAlignment="1">
      <alignment vertical="center" textRotation="180"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2" fontId="6" fillId="33" borderId="14" xfId="52" applyNumberFormat="1" applyFont="1" applyFill="1" applyBorder="1" applyAlignment="1">
      <alignment vertical="center"/>
      <protection/>
    </xf>
    <xf numFmtId="0" fontId="12" fillId="33" borderId="21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6" fillId="33" borderId="24" xfId="52" applyFont="1" applyFill="1" applyBorder="1">
      <alignment/>
      <protection/>
    </xf>
    <xf numFmtId="0" fontId="6" fillId="33" borderId="25" xfId="52" applyFont="1" applyFill="1" applyBorder="1">
      <alignment/>
      <protection/>
    </xf>
    <xf numFmtId="170" fontId="6" fillId="33" borderId="25" xfId="52" applyNumberFormat="1" applyFont="1" applyFill="1" applyBorder="1">
      <alignment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33" borderId="27" xfId="52" applyFont="1" applyFill="1" applyBorder="1" applyAlignment="1">
      <alignment horizontal="center" vertical="center"/>
      <protection/>
    </xf>
    <xf numFmtId="0" fontId="0" fillId="33" borderId="28" xfId="0" applyFont="1" applyFill="1" applyBorder="1" applyAlignment="1">
      <alignment vertical="center"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4" fontId="14" fillId="33" borderId="34" xfId="52" applyNumberFormat="1" applyFont="1" applyFill="1" applyBorder="1" applyAlignment="1">
      <alignment horizontal="center"/>
      <protection/>
    </xf>
    <xf numFmtId="171" fontId="14" fillId="33" borderId="34" xfId="52" applyNumberFormat="1" applyFont="1" applyFill="1" applyBorder="1" applyAlignment="1">
      <alignment horizontal="center"/>
      <protection/>
    </xf>
    <xf numFmtId="4" fontId="3" fillId="33" borderId="35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7" fillId="33" borderId="35" xfId="52" applyFont="1" applyFill="1" applyBorder="1" applyAlignment="1">
      <alignment horizontal="center" vertical="center"/>
      <protection/>
    </xf>
    <xf numFmtId="0" fontId="7" fillId="33" borderId="35" xfId="52" applyFont="1" applyFill="1" applyBorder="1" applyAlignment="1">
      <alignment horizontal="center" vertical="center" wrapText="1"/>
      <protection/>
    </xf>
    <xf numFmtId="0" fontId="7" fillId="33" borderId="45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/>
      <protection/>
    </xf>
    <xf numFmtId="0" fontId="4" fillId="33" borderId="0" xfId="52" applyFont="1" applyFill="1" applyAlignment="1">
      <alignment horizontal="center" wrapText="1"/>
      <protection/>
    </xf>
    <xf numFmtId="4" fontId="6" fillId="33" borderId="46" xfId="52" applyNumberFormat="1" applyFont="1" applyFill="1" applyBorder="1" applyAlignment="1">
      <alignment horizontal="justify" vertical="center" wrapText="1"/>
      <protection/>
    </xf>
    <xf numFmtId="4" fontId="6" fillId="33" borderId="47" xfId="52" applyNumberFormat="1" applyFont="1" applyFill="1" applyBorder="1" applyAlignment="1">
      <alignment horizontal="justify" vertical="center" wrapText="1"/>
      <protection/>
    </xf>
    <xf numFmtId="4" fontId="6" fillId="33" borderId="48" xfId="52" applyNumberFormat="1" applyFont="1" applyFill="1" applyBorder="1" applyAlignment="1">
      <alignment horizontal="justify" vertical="center" wrapText="1"/>
      <protection/>
    </xf>
    <xf numFmtId="4" fontId="6" fillId="33" borderId="37" xfId="52" applyNumberFormat="1" applyFont="1" applyFill="1" applyBorder="1" applyAlignment="1">
      <alignment horizontal="justify" vertical="center" wrapText="1"/>
      <protection/>
    </xf>
    <xf numFmtId="4" fontId="6" fillId="33" borderId="0" xfId="52" applyNumberFormat="1" applyFont="1" applyFill="1" applyBorder="1" applyAlignment="1">
      <alignment horizontal="justify" vertical="center" wrapText="1"/>
      <protection/>
    </xf>
    <xf numFmtId="4" fontId="6" fillId="33" borderId="49" xfId="52" applyNumberFormat="1" applyFont="1" applyFill="1" applyBorder="1" applyAlignment="1">
      <alignment horizontal="justify" vertical="center" wrapText="1"/>
      <protection/>
    </xf>
    <xf numFmtId="4" fontId="6" fillId="33" borderId="50" xfId="52" applyNumberFormat="1" applyFont="1" applyFill="1" applyBorder="1" applyAlignment="1">
      <alignment horizontal="justify" vertical="center" wrapText="1"/>
      <protection/>
    </xf>
    <xf numFmtId="4" fontId="6" fillId="33" borderId="51" xfId="52" applyNumberFormat="1" applyFont="1" applyFill="1" applyBorder="1" applyAlignment="1">
      <alignment horizontal="justify" vertical="center" wrapText="1"/>
      <protection/>
    </xf>
    <xf numFmtId="4" fontId="6" fillId="33" borderId="52" xfId="52" applyNumberFormat="1" applyFont="1" applyFill="1" applyBorder="1" applyAlignment="1">
      <alignment horizontal="justify" vertical="center" wrapText="1"/>
      <protection/>
    </xf>
    <xf numFmtId="0" fontId="11" fillId="33" borderId="46" xfId="0" applyFont="1" applyFill="1" applyBorder="1" applyAlignment="1">
      <alignment horizontal="justify" vertical="center" wrapText="1"/>
    </xf>
    <xf numFmtId="0" fontId="11" fillId="33" borderId="53" xfId="0" applyFont="1" applyFill="1" applyBorder="1" applyAlignment="1">
      <alignment horizontal="justify" vertical="center" wrapText="1"/>
    </xf>
    <xf numFmtId="0" fontId="11" fillId="33" borderId="37" xfId="0" applyFont="1" applyFill="1" applyBorder="1" applyAlignment="1">
      <alignment horizontal="justify" vertical="center" wrapText="1"/>
    </xf>
    <xf numFmtId="0" fontId="11" fillId="33" borderId="38" xfId="0" applyFont="1" applyFill="1" applyBorder="1" applyAlignment="1">
      <alignment horizontal="justify" vertical="center" wrapText="1"/>
    </xf>
    <xf numFmtId="0" fontId="11" fillId="33" borderId="54" xfId="0" applyFont="1" applyFill="1" applyBorder="1" applyAlignment="1">
      <alignment horizontal="justify" vertical="center" wrapText="1"/>
    </xf>
    <xf numFmtId="0" fontId="11" fillId="33" borderId="55" xfId="0" applyFont="1" applyFill="1" applyBorder="1" applyAlignment="1">
      <alignment horizontal="justify" vertical="center" wrapText="1"/>
    </xf>
    <xf numFmtId="0" fontId="7" fillId="33" borderId="22" xfId="52" applyFont="1" applyFill="1" applyBorder="1" applyAlignment="1">
      <alignment horizontal="center" vertical="center"/>
      <protection/>
    </xf>
    <xf numFmtId="0" fontId="7" fillId="33" borderId="56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14" fillId="33" borderId="16" xfId="52" applyFont="1" applyFill="1" applyBorder="1" applyAlignment="1">
      <alignment horizontal="center"/>
      <protection/>
    </xf>
    <xf numFmtId="0" fontId="14" fillId="33" borderId="34" xfId="52" applyFont="1" applyFill="1" applyBorder="1" applyAlignment="1">
      <alignment horizontal="center"/>
      <protection/>
    </xf>
    <xf numFmtId="0" fontId="0" fillId="0" borderId="0" xfId="0" applyAlignment="1">
      <alignment horizontal="left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170" fontId="10" fillId="33" borderId="20" xfId="52" applyNumberFormat="1" applyFont="1" applyFill="1" applyBorder="1" applyAlignment="1">
      <alignment horizontal="center" vertical="center" wrapText="1"/>
      <protection/>
    </xf>
    <xf numFmtId="170" fontId="10" fillId="33" borderId="10" xfId="52" applyNumberFormat="1" applyFont="1" applyFill="1" applyBorder="1" applyAlignment="1">
      <alignment horizontal="center" vertical="center" wrapText="1"/>
      <protection/>
    </xf>
    <xf numFmtId="170" fontId="10" fillId="33" borderId="19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O14" sqref="O14"/>
    </sheetView>
  </sheetViews>
  <sheetFormatPr defaultColWidth="9.125" defaultRowHeight="12.75"/>
  <cols>
    <col min="1" max="1" width="3.25390625" style="2" customWidth="1"/>
    <col min="2" max="2" width="3.00390625" style="2" customWidth="1"/>
    <col min="3" max="3" width="11.25390625" style="2" customWidth="1"/>
    <col min="4" max="4" width="10.375" style="2" customWidth="1"/>
    <col min="5" max="5" width="11.625" style="2" customWidth="1"/>
    <col min="6" max="6" width="10.375" style="2" customWidth="1"/>
    <col min="7" max="7" width="12.125" style="2" customWidth="1"/>
    <col min="8" max="8" width="11.625" style="2" customWidth="1"/>
    <col min="9" max="10" width="11.50390625" style="2" customWidth="1"/>
    <col min="11" max="11" width="7.125" style="7" customWidth="1"/>
    <col min="12" max="12" width="9.125" style="6" customWidth="1"/>
    <col min="13" max="13" width="28.375" style="6" customWidth="1"/>
    <col min="14" max="14" width="9.125" style="1" customWidth="1"/>
    <col min="15" max="15" width="17.00390625" style="1" customWidth="1"/>
    <col min="16" max="16" width="14.50390625" style="1" customWidth="1"/>
    <col min="17" max="16384" width="9.125" style="1" customWidth="1"/>
  </cols>
  <sheetData>
    <row r="1" spans="1:13" ht="66.75" customHeight="1" thickBo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6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4"/>
      <c r="L2" s="55"/>
      <c r="M2" s="56"/>
    </row>
    <row r="3" spans="1:13" ht="12.75" customHeight="1">
      <c r="A3" s="98" t="s">
        <v>0</v>
      </c>
      <c r="B3" s="100"/>
      <c r="C3" s="100" t="s">
        <v>1</v>
      </c>
      <c r="D3" s="47"/>
      <c r="E3" s="47"/>
      <c r="F3" s="47"/>
      <c r="G3" s="77" t="s">
        <v>10</v>
      </c>
      <c r="H3" s="77"/>
      <c r="I3" s="77" t="s">
        <v>11</v>
      </c>
      <c r="J3" s="77"/>
      <c r="K3" s="112" t="s">
        <v>5</v>
      </c>
      <c r="L3" s="106" t="s">
        <v>6</v>
      </c>
      <c r="M3" s="107"/>
    </row>
    <row r="4" spans="1:13" ht="10.5" customHeight="1">
      <c r="A4" s="98"/>
      <c r="B4" s="101"/>
      <c r="C4" s="115"/>
      <c r="D4" s="115" t="s">
        <v>7</v>
      </c>
      <c r="E4" s="4" t="s">
        <v>8</v>
      </c>
      <c r="F4" s="4" t="s">
        <v>9</v>
      </c>
      <c r="G4" s="78" t="s">
        <v>2</v>
      </c>
      <c r="H4" s="78" t="s">
        <v>3</v>
      </c>
      <c r="I4" s="78" t="s">
        <v>2</v>
      </c>
      <c r="J4" s="78" t="s">
        <v>3</v>
      </c>
      <c r="K4" s="113"/>
      <c r="L4" s="108"/>
      <c r="M4" s="109"/>
    </row>
    <row r="5" spans="1:13" ht="9.75" customHeight="1">
      <c r="A5" s="98"/>
      <c r="B5" s="101"/>
      <c r="C5" s="115"/>
      <c r="D5" s="115"/>
      <c r="E5" s="45"/>
      <c r="F5" s="45"/>
      <c r="G5" s="78"/>
      <c r="H5" s="78"/>
      <c r="I5" s="78"/>
      <c r="J5" s="78"/>
      <c r="K5" s="113"/>
      <c r="L5" s="108"/>
      <c r="M5" s="109"/>
    </row>
    <row r="6" spans="1:13" ht="8.25" customHeight="1">
      <c r="A6" s="98"/>
      <c r="B6" s="101"/>
      <c r="C6" s="115"/>
      <c r="D6" s="115"/>
      <c r="E6" s="45"/>
      <c r="F6" s="45"/>
      <c r="G6" s="78"/>
      <c r="H6" s="78"/>
      <c r="I6" s="78"/>
      <c r="J6" s="78"/>
      <c r="K6" s="113"/>
      <c r="L6" s="108"/>
      <c r="M6" s="109"/>
    </row>
    <row r="7" spans="1:13" ht="4.5" customHeight="1">
      <c r="A7" s="98"/>
      <c r="B7" s="101"/>
      <c r="C7" s="115"/>
      <c r="D7" s="115"/>
      <c r="E7" s="45"/>
      <c r="F7" s="45"/>
      <c r="G7" s="78"/>
      <c r="H7" s="78"/>
      <c r="I7" s="78"/>
      <c r="J7" s="78"/>
      <c r="K7" s="113"/>
      <c r="L7" s="108"/>
      <c r="M7" s="109"/>
    </row>
    <row r="8" spans="1:13" ht="0.75" customHeight="1" thickBot="1">
      <c r="A8" s="99"/>
      <c r="B8" s="102"/>
      <c r="C8" s="116"/>
      <c r="D8" s="116"/>
      <c r="E8" s="46"/>
      <c r="F8" s="46"/>
      <c r="G8" s="79"/>
      <c r="H8" s="79"/>
      <c r="I8" s="79"/>
      <c r="J8" s="79"/>
      <c r="K8" s="114"/>
      <c r="L8" s="110"/>
      <c r="M8" s="111"/>
    </row>
    <row r="9" spans="1:17" ht="12" customHeight="1" thickTop="1">
      <c r="A9" s="57">
        <v>1</v>
      </c>
      <c r="B9" s="80" t="s">
        <v>4</v>
      </c>
      <c r="C9" s="81"/>
      <c r="D9" s="13">
        <f aca="true" t="shared" si="0" ref="D9:J9">SUM(D14:D17)</f>
        <v>0</v>
      </c>
      <c r="E9" s="13">
        <f t="shared" si="0"/>
        <v>115690.37</v>
      </c>
      <c r="F9" s="13">
        <f t="shared" si="0"/>
        <v>302250</v>
      </c>
      <c r="G9" s="13">
        <f t="shared" si="0"/>
        <v>0</v>
      </c>
      <c r="H9" s="13">
        <f t="shared" si="0"/>
        <v>186559.63</v>
      </c>
      <c r="I9" s="13">
        <f t="shared" si="0"/>
        <v>0</v>
      </c>
      <c r="J9" s="13">
        <f t="shared" si="0"/>
        <v>186559.63</v>
      </c>
      <c r="K9" s="14">
        <v>0</v>
      </c>
      <c r="L9" s="15"/>
      <c r="M9" s="58"/>
      <c r="O9" s="12"/>
      <c r="P9" s="12"/>
      <c r="Q9" s="8"/>
    </row>
    <row r="10" spans="1:17" ht="12.75">
      <c r="A10" s="59"/>
      <c r="B10" s="83" t="s">
        <v>21</v>
      </c>
      <c r="C10" s="84"/>
      <c r="D10" s="84"/>
      <c r="E10" s="84"/>
      <c r="F10" s="84"/>
      <c r="G10" s="84"/>
      <c r="H10" s="84"/>
      <c r="I10" s="84"/>
      <c r="J10" s="84"/>
      <c r="K10" s="85"/>
      <c r="L10" s="92" t="s">
        <v>25</v>
      </c>
      <c r="M10" s="93"/>
      <c r="O10" s="12"/>
      <c r="P10" s="12"/>
      <c r="Q10" s="8"/>
    </row>
    <row r="11" spans="1:17" ht="9" customHeight="1">
      <c r="A11" s="60"/>
      <c r="B11" s="86"/>
      <c r="C11" s="87"/>
      <c r="D11" s="87"/>
      <c r="E11" s="87"/>
      <c r="F11" s="87"/>
      <c r="G11" s="87"/>
      <c r="H11" s="87"/>
      <c r="I11" s="87"/>
      <c r="J11" s="87"/>
      <c r="K11" s="88"/>
      <c r="L11" s="94"/>
      <c r="M11" s="95"/>
      <c r="O11" s="12"/>
      <c r="P11" s="12"/>
      <c r="Q11" s="8"/>
    </row>
    <row r="12" spans="1:17" ht="6" customHeight="1">
      <c r="A12" s="61"/>
      <c r="B12" s="86"/>
      <c r="C12" s="87"/>
      <c r="D12" s="87"/>
      <c r="E12" s="87"/>
      <c r="F12" s="87"/>
      <c r="G12" s="87"/>
      <c r="H12" s="87"/>
      <c r="I12" s="87"/>
      <c r="J12" s="87"/>
      <c r="K12" s="88"/>
      <c r="L12" s="94"/>
      <c r="M12" s="95"/>
      <c r="O12" s="12"/>
      <c r="P12" s="12"/>
      <c r="Q12" s="8"/>
    </row>
    <row r="13" spans="1:17" ht="3.75" customHeight="1" hidden="1">
      <c r="A13" s="62"/>
      <c r="B13" s="89"/>
      <c r="C13" s="90"/>
      <c r="D13" s="90"/>
      <c r="E13" s="90"/>
      <c r="F13" s="90"/>
      <c r="G13" s="90"/>
      <c r="H13" s="90"/>
      <c r="I13" s="90"/>
      <c r="J13" s="90"/>
      <c r="K13" s="91"/>
      <c r="L13" s="94"/>
      <c r="M13" s="95"/>
      <c r="O13" s="12"/>
      <c r="P13" s="12"/>
      <c r="Q13" s="8"/>
    </row>
    <row r="14" spans="1:17" ht="16.5" customHeight="1">
      <c r="A14" s="62"/>
      <c r="B14" s="28"/>
      <c r="C14" s="38" t="s">
        <v>15</v>
      </c>
      <c r="D14" s="38"/>
      <c r="E14" s="38">
        <v>11590.37</v>
      </c>
      <c r="F14" s="38">
        <v>192500</v>
      </c>
      <c r="G14" s="38"/>
      <c r="H14" s="39">
        <f>SUM(D14-E14+F14)</f>
        <v>180909.63</v>
      </c>
      <c r="I14" s="39"/>
      <c r="J14" s="39">
        <v>180909.63</v>
      </c>
      <c r="K14" s="40">
        <f>SUM(J14/H14)*100</f>
        <v>100</v>
      </c>
      <c r="L14" s="94"/>
      <c r="M14" s="95"/>
      <c r="O14" s="12"/>
      <c r="P14" s="12"/>
      <c r="Q14" s="8"/>
    </row>
    <row r="15" spans="1:17" ht="15.75" customHeight="1">
      <c r="A15" s="60"/>
      <c r="B15" s="28"/>
      <c r="C15" s="38" t="s">
        <v>16</v>
      </c>
      <c r="D15" s="38"/>
      <c r="E15" s="38">
        <v>24462.5</v>
      </c>
      <c r="F15" s="38">
        <v>30112.5</v>
      </c>
      <c r="G15" s="38"/>
      <c r="H15" s="39">
        <f>SUM(D15-E15+F15)</f>
        <v>5650</v>
      </c>
      <c r="I15" s="39"/>
      <c r="J15" s="39">
        <v>5650</v>
      </c>
      <c r="K15" s="40">
        <v>100</v>
      </c>
      <c r="L15" s="94"/>
      <c r="M15" s="95"/>
      <c r="O15" s="12"/>
      <c r="P15" s="12"/>
      <c r="Q15" s="8"/>
    </row>
    <row r="16" spans="1:17" ht="14.25" customHeight="1">
      <c r="A16" s="60"/>
      <c r="B16" s="28"/>
      <c r="C16" s="38" t="s">
        <v>17</v>
      </c>
      <c r="D16" s="38"/>
      <c r="E16" s="38">
        <v>6000</v>
      </c>
      <c r="F16" s="38">
        <v>6000</v>
      </c>
      <c r="G16" s="38"/>
      <c r="H16" s="39">
        <f>SUM(D16-E16+F16)</f>
        <v>0</v>
      </c>
      <c r="I16" s="39"/>
      <c r="J16" s="39">
        <v>0</v>
      </c>
      <c r="K16" s="40">
        <v>0</v>
      </c>
      <c r="L16" s="94"/>
      <c r="M16" s="95"/>
      <c r="O16" s="12"/>
      <c r="P16" s="12"/>
      <c r="Q16" s="8"/>
    </row>
    <row r="17" spans="1:17" ht="17.25" customHeight="1" thickBot="1">
      <c r="A17" s="63"/>
      <c r="B17" s="27"/>
      <c r="C17" s="41" t="s">
        <v>18</v>
      </c>
      <c r="D17" s="41"/>
      <c r="E17" s="41">
        <v>73637.5</v>
      </c>
      <c r="F17" s="41">
        <v>73637.5</v>
      </c>
      <c r="G17" s="42"/>
      <c r="H17" s="42">
        <f>SUM(D17-E17+F17)</f>
        <v>0</v>
      </c>
      <c r="I17" s="42"/>
      <c r="J17" s="48">
        <v>0</v>
      </c>
      <c r="K17" s="43">
        <v>0</v>
      </c>
      <c r="L17" s="96"/>
      <c r="M17" s="97"/>
      <c r="O17" s="12"/>
      <c r="P17" s="12"/>
      <c r="Q17" s="8"/>
    </row>
    <row r="18" spans="1:17" ht="20.25" customHeight="1" thickTop="1">
      <c r="A18" s="57">
        <v>2</v>
      </c>
      <c r="B18" s="80" t="s">
        <v>4</v>
      </c>
      <c r="C18" s="81"/>
      <c r="D18" s="13">
        <f aca="true" t="shared" si="1" ref="D18:I18">SUM(D23:D24)</f>
        <v>0</v>
      </c>
      <c r="E18" s="13">
        <f t="shared" si="1"/>
        <v>59455</v>
      </c>
      <c r="F18" s="13">
        <f t="shared" si="1"/>
        <v>59455</v>
      </c>
      <c r="G18" s="13">
        <f t="shared" si="1"/>
        <v>0</v>
      </c>
      <c r="H18" s="13">
        <f>SUM(H23:H24)</f>
        <v>0</v>
      </c>
      <c r="I18" s="13">
        <f t="shared" si="1"/>
        <v>0</v>
      </c>
      <c r="J18" s="13">
        <f>SUM(J23:J24)</f>
        <v>0</v>
      </c>
      <c r="K18" s="14">
        <v>0</v>
      </c>
      <c r="L18" s="15"/>
      <c r="M18" s="58"/>
      <c r="O18" s="12"/>
      <c r="P18" s="12"/>
      <c r="Q18" s="8"/>
    </row>
    <row r="19" spans="1:17" ht="12" customHeight="1">
      <c r="A19" s="59"/>
      <c r="B19" s="83" t="s">
        <v>22</v>
      </c>
      <c r="C19" s="84"/>
      <c r="D19" s="84"/>
      <c r="E19" s="84"/>
      <c r="F19" s="84"/>
      <c r="G19" s="84"/>
      <c r="H19" s="84"/>
      <c r="I19" s="84"/>
      <c r="J19" s="84"/>
      <c r="K19" s="85"/>
      <c r="L19" s="92" t="s">
        <v>24</v>
      </c>
      <c r="M19" s="93"/>
      <c r="O19" s="12"/>
      <c r="P19" s="12"/>
      <c r="Q19" s="8"/>
    </row>
    <row r="20" spans="1:17" ht="13.5" customHeight="1">
      <c r="A20" s="60"/>
      <c r="B20" s="86"/>
      <c r="C20" s="87"/>
      <c r="D20" s="87"/>
      <c r="E20" s="87"/>
      <c r="F20" s="87"/>
      <c r="G20" s="87"/>
      <c r="H20" s="87"/>
      <c r="I20" s="87"/>
      <c r="J20" s="87"/>
      <c r="K20" s="88"/>
      <c r="L20" s="94"/>
      <c r="M20" s="95"/>
      <c r="O20" s="12"/>
      <c r="P20" s="12"/>
      <c r="Q20" s="8"/>
    </row>
    <row r="21" spans="1:17" ht="0" customHeight="1" hidden="1">
      <c r="A21" s="61"/>
      <c r="B21" s="86"/>
      <c r="C21" s="87"/>
      <c r="D21" s="87"/>
      <c r="E21" s="87"/>
      <c r="F21" s="87"/>
      <c r="G21" s="87"/>
      <c r="H21" s="87"/>
      <c r="I21" s="87"/>
      <c r="J21" s="87"/>
      <c r="K21" s="88"/>
      <c r="L21" s="94"/>
      <c r="M21" s="95"/>
      <c r="O21" s="12"/>
      <c r="P21" s="12"/>
      <c r="Q21" s="8"/>
    </row>
    <row r="22" spans="1:17" ht="0" customHeight="1" hidden="1">
      <c r="A22" s="62"/>
      <c r="B22" s="89"/>
      <c r="C22" s="90"/>
      <c r="D22" s="90"/>
      <c r="E22" s="90"/>
      <c r="F22" s="90"/>
      <c r="G22" s="90"/>
      <c r="H22" s="90"/>
      <c r="I22" s="90"/>
      <c r="J22" s="90"/>
      <c r="K22" s="91"/>
      <c r="L22" s="94"/>
      <c r="M22" s="95"/>
      <c r="O22" s="12"/>
      <c r="P22" s="12"/>
      <c r="Q22" s="8"/>
    </row>
    <row r="23" spans="1:17" ht="15" customHeight="1">
      <c r="A23" s="62"/>
      <c r="B23" s="28"/>
      <c r="C23" s="38" t="s">
        <v>19</v>
      </c>
      <c r="D23" s="38"/>
      <c r="E23" s="38">
        <v>57500</v>
      </c>
      <c r="F23" s="38">
        <v>57500</v>
      </c>
      <c r="G23" s="38"/>
      <c r="H23" s="39">
        <f>SUM(D23-E23+F23)</f>
        <v>0</v>
      </c>
      <c r="I23" s="39"/>
      <c r="J23" s="39">
        <v>0</v>
      </c>
      <c r="K23" s="40">
        <v>0</v>
      </c>
      <c r="L23" s="94"/>
      <c r="M23" s="95"/>
      <c r="O23" s="12"/>
      <c r="P23" s="12"/>
      <c r="Q23" s="8"/>
    </row>
    <row r="24" spans="1:17" ht="15" customHeight="1" thickBot="1">
      <c r="A24" s="63"/>
      <c r="B24" s="27"/>
      <c r="C24" s="41" t="s">
        <v>20</v>
      </c>
      <c r="D24" s="41"/>
      <c r="E24" s="41">
        <v>1955</v>
      </c>
      <c r="F24" s="41">
        <v>1955</v>
      </c>
      <c r="G24" s="42"/>
      <c r="H24" s="42">
        <f>SUM(D24-E24+F24)</f>
        <v>0</v>
      </c>
      <c r="I24" s="42"/>
      <c r="J24" s="48">
        <v>0</v>
      </c>
      <c r="K24" s="43">
        <v>0</v>
      </c>
      <c r="L24" s="96"/>
      <c r="M24" s="97"/>
      <c r="O24" s="12"/>
      <c r="P24" s="12"/>
      <c r="Q24" s="8"/>
    </row>
    <row r="25" spans="1:17" ht="9" customHeight="1" thickBot="1" thickTop="1">
      <c r="A25" s="18"/>
      <c r="B25" s="22"/>
      <c r="C25" s="17"/>
      <c r="D25" s="17"/>
      <c r="E25" s="17"/>
      <c r="F25" s="17"/>
      <c r="G25" s="24"/>
      <c r="H25" s="24"/>
      <c r="I25" s="23"/>
      <c r="J25" s="22"/>
      <c r="K25" s="25"/>
      <c r="L25" s="21"/>
      <c r="M25" s="34"/>
      <c r="O25" s="12">
        <f>SUM(G26+H26)</f>
        <v>186559.63</v>
      </c>
      <c r="P25" s="12"/>
      <c r="Q25" s="8"/>
    </row>
    <row r="26" spans="1:17" ht="18.75" customHeight="1" thickBot="1">
      <c r="A26" s="26"/>
      <c r="B26" s="103" t="s">
        <v>14</v>
      </c>
      <c r="C26" s="104"/>
      <c r="D26" s="64">
        <f>SUM(D9)</f>
        <v>0</v>
      </c>
      <c r="E26" s="64">
        <f>SUM(E27:E28)</f>
        <v>175145.37</v>
      </c>
      <c r="F26" s="64">
        <f>SUM(F9+F18)</f>
        <v>361705</v>
      </c>
      <c r="G26" s="64">
        <f>SUM(G9)</f>
        <v>0</v>
      </c>
      <c r="H26" s="64">
        <f>SUM(H9+H18)</f>
        <v>186559.63</v>
      </c>
      <c r="I26" s="64">
        <f>SUM(I9)</f>
        <v>0</v>
      </c>
      <c r="J26" s="64">
        <f>SUM(J9)</f>
        <v>186559.63</v>
      </c>
      <c r="K26" s="65">
        <f>SUM(O26/O25)*100</f>
        <v>100</v>
      </c>
      <c r="L26" s="29"/>
      <c r="M26" s="49"/>
      <c r="O26" s="12">
        <f>SUM(I26+J26)</f>
        <v>186559.63</v>
      </c>
      <c r="P26" s="12"/>
      <c r="Q26" s="8"/>
    </row>
    <row r="27" spans="1:17" ht="15" customHeight="1">
      <c r="A27" s="50"/>
      <c r="B27" s="73" t="s">
        <v>12</v>
      </c>
      <c r="C27" s="74"/>
      <c r="D27" s="66">
        <v>0</v>
      </c>
      <c r="E27" s="66">
        <f>SUM(E14+E15+E16+E23+E24)</f>
        <v>101507.87</v>
      </c>
      <c r="F27" s="66">
        <f>SUM(F14+F15+F16+F23+F24)</f>
        <v>288067.5</v>
      </c>
      <c r="G27" s="66">
        <f>SUM(G14+G15+G16+G23+G24)</f>
        <v>0</v>
      </c>
      <c r="H27" s="66">
        <f>SUM(H14+H15+H16+H23+H24)</f>
        <v>186559.63</v>
      </c>
      <c r="I27" s="66">
        <f>SUM(I14+I15+I16+I23+I24)</f>
        <v>0</v>
      </c>
      <c r="J27" s="66">
        <f>SUM(J14+J15+J16+J23+J24)</f>
        <v>186559.63</v>
      </c>
      <c r="K27" s="66">
        <v>100</v>
      </c>
      <c r="L27" s="68"/>
      <c r="M27" s="69"/>
      <c r="O27" s="12"/>
      <c r="P27" s="12"/>
      <c r="Q27" s="8"/>
    </row>
    <row r="28" spans="1:17" ht="14.25" customHeight="1" thickBot="1">
      <c r="A28" s="51"/>
      <c r="B28" s="75" t="s">
        <v>13</v>
      </c>
      <c r="C28" s="76"/>
      <c r="D28" s="67">
        <f>D26-D27</f>
        <v>0</v>
      </c>
      <c r="E28" s="67">
        <f>SUM(E17)</f>
        <v>73637.5</v>
      </c>
      <c r="F28" s="67">
        <f aca="true" t="shared" si="2" ref="F28:K28">SUM(F17)</f>
        <v>73637.5</v>
      </c>
      <c r="G28" s="67">
        <f t="shared" si="2"/>
        <v>0</v>
      </c>
      <c r="H28" s="67">
        <f t="shared" si="2"/>
        <v>0</v>
      </c>
      <c r="I28" s="67">
        <f t="shared" si="2"/>
        <v>0</v>
      </c>
      <c r="J28" s="67">
        <f t="shared" si="2"/>
        <v>0</v>
      </c>
      <c r="K28" s="67">
        <f t="shared" si="2"/>
        <v>0</v>
      </c>
      <c r="L28" s="70"/>
      <c r="M28" s="71"/>
      <c r="O28" s="12"/>
      <c r="P28" s="12"/>
      <c r="Q28" s="8"/>
    </row>
    <row r="29" spans="1:17" ht="16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72"/>
      <c r="M29" s="72"/>
      <c r="N29" s="3"/>
      <c r="O29" s="12"/>
      <c r="P29" s="3"/>
      <c r="Q29" s="3"/>
    </row>
    <row r="30" spans="1:18" ht="11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11"/>
      <c r="O30" s="3"/>
      <c r="P30" s="3"/>
      <c r="Q30" s="3"/>
      <c r="R30" s="3"/>
    </row>
    <row r="31" spans="1:18" ht="12.75">
      <c r="A31" s="30"/>
      <c r="B31" s="30"/>
      <c r="C31" s="32"/>
      <c r="D31" s="32"/>
      <c r="E31" s="32"/>
      <c r="F31" s="30"/>
      <c r="G31" s="30"/>
      <c r="H31" s="33"/>
      <c r="I31" s="30"/>
      <c r="J31" s="30"/>
      <c r="K31" s="30"/>
      <c r="L31" s="30"/>
      <c r="M31" s="30"/>
      <c r="R31" s="3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ht="12.75">
      <c r="A33" s="1"/>
      <c r="B33" s="1"/>
      <c r="C33" s="1"/>
      <c r="D33" s="1"/>
      <c r="E33" s="12"/>
      <c r="F33" s="1"/>
      <c r="G33" s="35"/>
      <c r="H33" s="1"/>
      <c r="I33" s="1"/>
      <c r="J33" s="12"/>
      <c r="K33" s="1"/>
      <c r="L33" s="1"/>
      <c r="M33" s="1"/>
      <c r="O33" s="37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8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35"/>
      <c r="H35" s="1"/>
      <c r="I35" s="1"/>
      <c r="J35" s="1"/>
      <c r="K35" s="1"/>
      <c r="L35" s="1"/>
      <c r="M35" s="1"/>
    </row>
    <row r="36" spans="1:13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9"/>
      <c r="M41" s="9"/>
    </row>
    <row r="42" spans="1:13" ht="4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9"/>
      <c r="M42" s="9"/>
    </row>
    <row r="43" spans="1:13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9"/>
      <c r="M43" s="9"/>
    </row>
    <row r="44" spans="1:13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44">
        <v>75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6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6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2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9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2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8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8"/>
      <c r="L69" s="1"/>
      <c r="M69" s="1"/>
    </row>
    <row r="70" spans="1:13" ht="1.5" customHeight="1">
      <c r="A70" s="1"/>
      <c r="B70" s="1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  <row r="71" spans="1:13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8"/>
      <c r="L71" s="1"/>
      <c r="M71" s="1"/>
    </row>
    <row r="72" spans="1:13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8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8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8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8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8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8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8"/>
      <c r="L78" s="1"/>
      <c r="M78" s="1"/>
    </row>
    <row r="86" ht="12.75" customHeight="1"/>
    <row r="87" ht="12.75" customHeight="1"/>
    <row r="88" ht="12.75">
      <c r="N88" s="5"/>
    </row>
    <row r="91" ht="30.75" customHeight="1"/>
    <row r="98" ht="12.75" customHeight="1"/>
  </sheetData>
  <sheetProtection/>
  <mergeCells count="25">
    <mergeCell ref="C70:M70"/>
    <mergeCell ref="L3:M8"/>
    <mergeCell ref="I4:I8"/>
    <mergeCell ref="J4:J8"/>
    <mergeCell ref="K3:K8"/>
    <mergeCell ref="B19:K22"/>
    <mergeCell ref="L19:M24"/>
    <mergeCell ref="C3:C8"/>
    <mergeCell ref="I3:J3"/>
    <mergeCell ref="D4:D8"/>
    <mergeCell ref="A1:M1"/>
    <mergeCell ref="B10:K13"/>
    <mergeCell ref="L10:M17"/>
    <mergeCell ref="A3:A8"/>
    <mergeCell ref="B3:B8"/>
    <mergeCell ref="B26:C26"/>
    <mergeCell ref="L27:M28"/>
    <mergeCell ref="L29:M29"/>
    <mergeCell ref="B27:C27"/>
    <mergeCell ref="B28:C28"/>
    <mergeCell ref="G3:H3"/>
    <mergeCell ref="G4:G8"/>
    <mergeCell ref="B9:C9"/>
    <mergeCell ref="H4:H8"/>
    <mergeCell ref="B18:C18"/>
  </mergeCells>
  <printOptions horizontalCentered="1"/>
  <pageMargins left="0.1968503937007874" right="0.1968503937007874" top="0.1968503937007874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2023-03-08T13:46:32Z</cp:lastPrinted>
  <dcterms:created xsi:type="dcterms:W3CDTF">1998-12-09T13:02:10Z</dcterms:created>
  <dcterms:modified xsi:type="dcterms:W3CDTF">2023-03-23T12:43:45Z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