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e_werder\Desktop\Moje dokumenty\Informacje za I półrocze\Informacja za I półrocze2022\11Szkoły\"/>
    </mc:Choice>
  </mc:AlternateContent>
  <xr:revisionPtr revIDLastSave="0" documentId="13_ncr:1_{D4ADE1AC-0EBF-4A71-852F-BD4F9A07AC47}" xr6:coauthVersionLast="47" xr6:coauthVersionMax="47" xr10:uidLastSave="{00000000-0000-0000-0000-000000000000}"/>
  <bookViews>
    <workbookView xWindow="-108" yWindow="-108" windowWidth="23256" windowHeight="12576" tabRatio="591" xr2:uid="{00000000-000D-0000-FFFF-FFFF00000000}"/>
  </bookViews>
  <sheets>
    <sheet name="zareby" sheetId="1" r:id="rId1"/>
    <sheet name="Arkusz1" sheetId="2" r:id="rId2"/>
    <sheet name="Arkusz2" sheetId="3" r:id="rId3"/>
    <sheet name="Arkusz3" sheetId="4" r:id="rId4"/>
    <sheet name="Arkusz4" sheetId="5" r:id="rId5"/>
    <sheet name="Arkusz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" l="1"/>
  <c r="H55" i="1"/>
  <c r="G5" i="1"/>
  <c r="F5" i="1"/>
  <c r="H60" i="1"/>
  <c r="H62" i="1"/>
  <c r="H63" i="1"/>
  <c r="H64" i="1"/>
  <c r="H65" i="1"/>
  <c r="G61" i="1"/>
  <c r="H61" i="1" s="1"/>
  <c r="F61" i="1"/>
  <c r="G51" i="1"/>
  <c r="F51" i="1"/>
  <c r="H58" i="1"/>
  <c r="H57" i="1"/>
  <c r="G40" i="1"/>
  <c r="F40" i="1"/>
  <c r="H47" i="1"/>
  <c r="H46" i="1"/>
  <c r="H45" i="1"/>
  <c r="H44" i="1"/>
  <c r="G32" i="1"/>
  <c r="F32" i="1"/>
  <c r="G24" i="1"/>
  <c r="F24" i="1"/>
  <c r="H31" i="1"/>
  <c r="H30" i="1"/>
  <c r="G6" i="1"/>
  <c r="F6" i="1"/>
  <c r="H23" i="1"/>
  <c r="H22" i="1"/>
  <c r="G59" i="1"/>
  <c r="F59" i="1"/>
  <c r="H41" i="1"/>
  <c r="H42" i="1"/>
  <c r="H43" i="1"/>
  <c r="H38" i="1"/>
  <c r="H29" i="1"/>
  <c r="H21" i="1"/>
  <c r="H12" i="1"/>
  <c r="H56" i="1"/>
  <c r="H52" i="1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25" i="1"/>
  <c r="H26" i="1"/>
  <c r="H27" i="1"/>
  <c r="H33" i="1"/>
  <c r="H34" i="1"/>
  <c r="H35" i="1"/>
  <c r="H36" i="1"/>
  <c r="H37" i="1"/>
  <c r="H39" i="1"/>
  <c r="H53" i="1"/>
  <c r="H54" i="1"/>
  <c r="F66" i="1" l="1"/>
  <c r="G66" i="1"/>
  <c r="H59" i="1"/>
  <c r="H51" i="1"/>
  <c r="H5" i="1"/>
  <c r="H32" i="1"/>
  <c r="H24" i="1"/>
  <c r="H40" i="1"/>
  <c r="H6" i="1"/>
  <c r="H66" i="1" l="1"/>
</calcChain>
</file>

<file path=xl/sharedStrings.xml><?xml version="1.0" encoding="utf-8"?>
<sst xmlns="http://schemas.openxmlformats.org/spreadsheetml/2006/main" count="134" uniqueCount="72">
  <si>
    <t>Tabela nr 1</t>
  </si>
  <si>
    <t>Dział</t>
  </si>
  <si>
    <t>Rozdział</t>
  </si>
  <si>
    <t>Paragraf</t>
  </si>
  <si>
    <t>Treść</t>
  </si>
  <si>
    <t>Plan po zmianach</t>
  </si>
  <si>
    <t>Wykonanie</t>
  </si>
  <si>
    <t>% realizacji</t>
  </si>
  <si>
    <t>1</t>
  </si>
  <si>
    <t>2</t>
  </si>
  <si>
    <t>3</t>
  </si>
  <si>
    <t>4</t>
  </si>
  <si>
    <t>801</t>
  </si>
  <si>
    <t>Oświata i wychowanie</t>
  </si>
  <si>
    <t>80101</t>
  </si>
  <si>
    <t>Szkoły podstawowe</t>
  </si>
  <si>
    <t>3020</t>
  </si>
  <si>
    <t>Wydatki osobowe niezaliczone do wynagrodzeń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</si>
  <si>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</si>
  <si>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</si>
  <si>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</si>
  <si>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</si>
  <si>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</si>
  <si>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</si>
  <si>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</si>
  <si>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4210</t>
  </si>
  <si>
    <t>Zakup materiałów i wyposażenia</t>
  </si>
  <si>
    <t>4260</t>
  </si>
  <si>
    <t>Zakup energii</t>
  </si>
  <si>
    <t>4280</t>
  </si>
  <si>
    <t>Zakup usług zdrowotnych</t>
  </si>
  <si>
    <t>4300</t>
  </si>
  <si>
    <t>Zakup usług pozostałych</t>
  </si>
  <si>
    <t>4360</t>
  </si>
  <si>
    <t>Opłaty z tytułu zakupu usług telekomunikacyjnych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</si>
  <si>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</si>
  <si>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</si>
  <si>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</si>
  <si>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</si>
  <si>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</si>
  <si>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</si>
  <si>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80103</t>
  </si>
  <si>
    <t>Oddziały przedszkolne w szkołach podstawowych</t>
  </si>
  <si>
    <t>80148</t>
  </si>
  <si>
    <t>Stołówki szkolne i przedszkolne</t>
  </si>
  <si>
    <t>4220</t>
  </si>
  <si>
    <t>Zakup środków żywności</t>
  </si>
  <si>
    <t>80150</t>
  </si>
  <si>
    <t>Razem :</t>
  </si>
  <si>
    <t>Realizacja zadań wymagających stosowania specjalnej organizacji nauki i metod pracy dla dzieci i młodzieży w szkołach podstawowych</t>
  </si>
  <si>
    <t>4240</t>
  </si>
  <si>
    <t>Zakup środków dydaktycznych i książek</t>
  </si>
  <si>
    <t>80153</t>
  </si>
  <si>
    <t>Zapewnienie uczniom prawa do bezpłatnego dostępu do podręczników, materiałów edukacyjnych lub materiałów ćwiczeniowych</t>
  </si>
  <si>
    <t>4170</t>
  </si>
  <si>
    <t>Wynagrodzenia bezosobowe</t>
  </si>
  <si>
    <t>Składki na Fundusz Pracy oraz Fundusz Solidarnościowy</t>
  </si>
  <si>
    <t>4710</t>
  </si>
  <si>
    <t>Wpłaty na PPK finansowane przez podmiot zatrudniający</t>
  </si>
  <si>
    <t>Realizacja zadań wymagających stosowania specjalnej organizacji nauki i metod pracy dla dzieci w przedszkolach, oddziałach przedszkolnych w szkołach podstawowych i innych formach wychowania przedszkolnego</t>
  </si>
  <si>
    <t>80149</t>
  </si>
  <si>
    <t>INFORMACJA Z WYKONANIA WYDATKÓW ZA I PÓŁROCZE 2022 R. SZKOŁA PODSTAWOWA W ZARĘBACH</t>
  </si>
  <si>
    <t>4790</t>
  </si>
  <si>
    <t>4800</t>
  </si>
  <si>
    <t>Wynagrodzenia osobowe nauczycieli</t>
  </si>
  <si>
    <t>Dodatkowe wynagrodzenie roczne nauczycieli</t>
  </si>
  <si>
    <t xml:space="preserve">Wynagrodzenia osobowe nauczycieli </t>
  </si>
  <si>
    <t xml:space="preserve">Dodatkowe wynagrodzenie roczne nauczycieli </t>
  </si>
  <si>
    <t xml:space="preserve">Wypłaty na PPK finansowane przez podmiot zatrudniający </t>
  </si>
  <si>
    <t>80195</t>
  </si>
  <si>
    <t xml:space="preserve">Pozostała działalność 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</si>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</sst>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8"/>
      <color indexed="8"/>
      <name val="Arial"/>
      <family val="2"/>
      <charset val="204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sz val="8.25"/>
      <color indexed="8"/>
      <name val="Cambria"/>
      <family val="1"/>
      <charset val="238"/>
    </font>
    <font>
      <b/>
      <sz val="8.5"/>
      <color indexed="8"/>
      <name val="Cambria"/>
      <family val="1"/>
      <charset val="238"/>
    </font>
    <font>
      <sz val="8.5"/>
      <color indexed="8"/>
      <name val="Cambria"/>
      <family val="1"/>
      <charset val="238"/>
    </font>
    <font>
      <i/>
      <sz val="8.5"/>
      <color indexed="8"/>
      <name val="Cambria"/>
      <family val="1"/>
      <charset val="238"/>
    </font>
    <font>
      <sz val="8"/>
      <color indexed="8"/>
      <name val="Cambria"/>
      <family val="1"/>
      <charset val="238"/>
    </font>
    <font>
      <sz val="9"/>
      <color indexed="8"/>
      <name val="Cambria"/>
      <family val="1"/>
      <charset val="238"/>
      <scheme val="major"/>
    </font>
    <font>
      <sz val="8"/>
      <color indexed="8"/>
      <name val="Cambria"/>
      <family val="1"/>
      <charset val="238"/>
      <scheme val="major"/>
    </font>
    <font>
      <i/>
      <sz val="8"/>
      <color indexed="8"/>
      <name val="Cambria"/>
      <family val="1"/>
      <charset val="238"/>
    </font>
    <font>
      <i/>
      <sz val="8.5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26">
    <xf numFmtId="0" fontId="0" fillId="0" borderId="0" xfId="0">
      <alignment vertical="top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right"/>
      <protection locked="0"/>
    </xf>
    <xf numFmtId="0" fontId="1" fillId="2" borderId="0" xfId="0" applyFont="1" applyFill="1">
      <alignment vertical="top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center" vertical="top" wrapText="1"/>
      <protection locked="0"/>
    </xf>
    <xf numFmtId="49" fontId="2" fillId="2" borderId="0" xfId="0" applyNumberFormat="1" applyFont="1" applyFill="1" applyAlignment="1" applyProtection="1">
      <alignment horizontal="right" vertical="top" wrapText="1"/>
      <protection locked="0"/>
    </xf>
    <xf numFmtId="0" fontId="1" fillId="2" borderId="0" xfId="0" applyFont="1" applyFill="1" applyBorder="1">
      <alignment vertical="top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49" fontId="2" fillId="2" borderId="3" xfId="0" applyNumberFormat="1" applyFont="1" applyFill="1" applyBorder="1" applyAlignment="1" applyProtection="1">
      <alignment vertical="center" wrapText="1"/>
      <protection locked="0"/>
    </xf>
    <xf numFmtId="49" fontId="2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39" fontId="8" fillId="0" borderId="10" xfId="0" applyNumberFormat="1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  <protection locked="0"/>
    </xf>
    <xf numFmtId="16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left" vertical="center" wrapText="1"/>
      <protection locked="0"/>
    </xf>
    <xf numFmtId="39" fontId="8" fillId="0" borderId="13" xfId="0" applyNumberFormat="1" applyFont="1" applyBorder="1" applyAlignment="1">
      <alignment horizontal="right" vertical="center" wrapText="1"/>
    </xf>
    <xf numFmtId="4" fontId="8" fillId="2" borderId="14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12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0" xfId="0" applyNumberFormat="1" applyFont="1" applyFill="1" applyBorder="1" applyAlignment="1" applyProtection="1">
      <alignment horizontal="left"/>
      <protection locked="0"/>
    </xf>
    <xf numFmtId="39" fontId="8" fillId="0" borderId="0" xfId="0" applyNumberFormat="1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39" fontId="8" fillId="0" borderId="7" xfId="0" applyNumberFormat="1" applyFont="1" applyBorder="1" applyAlignment="1">
      <alignment horizontal="right" vertical="center" wrapText="1"/>
    </xf>
    <xf numFmtId="4" fontId="8" fillId="2" borderId="7" xfId="0" applyNumberFormat="1" applyFont="1" applyFill="1" applyBorder="1" applyAlignment="1" applyProtection="1">
      <alignment horizontal="right" vertical="center" wrapText="1"/>
      <protection locked="0"/>
    </xf>
    <xf numFmtId="39" fontId="8" fillId="0" borderId="15" xfId="0" applyNumberFormat="1" applyFont="1" applyBorder="1" applyAlignment="1">
      <alignment horizontal="right" vertical="center" wrapText="1"/>
    </xf>
    <xf numFmtId="4" fontId="8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left" vertical="center" wrapText="1"/>
      <protection locked="0"/>
    </xf>
    <xf numFmtId="39" fontId="9" fillId="0" borderId="16" xfId="0" applyNumberFormat="1" applyFont="1" applyBorder="1" applyAlignment="1">
      <alignment horizontal="right" vertical="center" wrapText="1"/>
    </xf>
    <xf numFmtId="39" fontId="9" fillId="0" borderId="17" xfId="0" applyNumberFormat="1" applyFont="1" applyBorder="1" applyAlignment="1">
      <alignment horizontal="right" vertical="center" wrapText="1"/>
    </xf>
    <xf numFmtId="164" fontId="9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3" xfId="0" applyNumberFormat="1" applyFont="1" applyFill="1" applyBorder="1" applyAlignment="1" applyProtection="1">
      <alignment horizontal="left" vertical="center" wrapText="1"/>
      <protection locked="0"/>
    </xf>
    <xf numFmtId="4" fontId="8" fillId="2" borderId="19" xfId="0" applyNumberFormat="1" applyFont="1" applyFill="1" applyBorder="1" applyAlignment="1" applyProtection="1">
      <alignment horizontal="right" vertical="center" wrapText="1"/>
      <protection locked="0"/>
    </xf>
    <xf numFmtId="39" fontId="8" fillId="0" borderId="20" xfId="0" applyNumberFormat="1" applyFont="1" applyBorder="1" applyAlignment="1">
      <alignment horizontal="right" vertical="center" wrapText="1"/>
    </xf>
    <xf numFmtId="49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4" xfId="0" applyNumberFormat="1" applyFont="1" applyFill="1" applyBorder="1" applyAlignment="1" applyProtection="1">
      <alignment horizontal="center" vertical="center" wrapText="1"/>
      <protection locked="0"/>
    </xf>
    <xf numFmtId="39" fontId="8" fillId="0" borderId="25" xfId="0" applyNumberFormat="1" applyFont="1" applyBorder="1" applyAlignment="1">
      <alignment horizontal="right" vertical="center" wrapText="1"/>
    </xf>
    <xf numFmtId="4" fontId="8" fillId="2" borderId="25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21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>
      <alignment horizontal="center" vertical="top"/>
    </xf>
    <xf numFmtId="4" fontId="10" fillId="2" borderId="7" xfId="0" applyNumberFormat="1" applyFont="1" applyFill="1" applyBorder="1">
      <alignment vertical="top"/>
    </xf>
    <xf numFmtId="0" fontId="10" fillId="2" borderId="7" xfId="0" applyFont="1" applyFill="1" applyBorder="1">
      <alignment vertical="top"/>
    </xf>
    <xf numFmtId="4" fontId="12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2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5" xfId="0" applyNumberFormat="1" applyFont="1" applyFill="1" applyBorder="1" applyAlignment="1" applyProtection="1">
      <alignment horizontal="left" vertical="center" wrapText="1"/>
      <protection locked="0"/>
    </xf>
    <xf numFmtId="4" fontId="2" fillId="2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8" xfId="0" applyNumberFormat="1" applyFont="1" applyFill="1" applyBorder="1" applyAlignment="1" applyProtection="1">
      <alignment horizontal="right" vertical="center" wrapText="1"/>
      <protection locked="0"/>
    </xf>
    <xf numFmtId="39" fontId="12" fillId="0" borderId="10" xfId="0" applyNumberFormat="1" applyFont="1" applyBorder="1" applyAlignment="1">
      <alignment horizontal="right" vertical="center" wrapText="1"/>
    </xf>
    <xf numFmtId="39" fontId="12" fillId="0" borderId="20" xfId="0" applyNumberFormat="1" applyFont="1" applyBorder="1" applyAlignment="1">
      <alignment horizontal="right" vertical="center" wrapText="1"/>
    </xf>
    <xf numFmtId="4" fontId="12" fillId="2" borderId="22" xfId="0" applyNumberFormat="1" applyFont="1" applyFill="1" applyBorder="1" applyAlignment="1" applyProtection="1">
      <alignment horizontal="right" vertical="center" wrapText="1"/>
      <protection locked="0"/>
    </xf>
    <xf numFmtId="39" fontId="12" fillId="0" borderId="7" xfId="0" applyNumberFormat="1" applyFont="1" applyBorder="1" applyAlignment="1">
      <alignment horizontal="right" vertical="center" wrapText="1"/>
    </xf>
    <xf numFmtId="4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8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28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7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8" xfId="0" applyNumberFormat="1" applyFont="1" applyFill="1" applyBorder="1" applyAlignment="1" applyProtection="1">
      <alignment horizontal="left" textRotation="180"/>
      <protection locked="0"/>
    </xf>
    <xf numFmtId="0" fontId="10" fillId="2" borderId="0" xfId="0" applyNumberFormat="1" applyFont="1" applyFill="1" applyBorder="1" applyAlignment="1" applyProtection="1">
      <alignment horizontal="left" textRotation="180"/>
      <protection locked="0"/>
    </xf>
    <xf numFmtId="0" fontId="1" fillId="2" borderId="0" xfId="0" applyNumberFormat="1" applyFont="1" applyFill="1" applyBorder="1" applyAlignment="1" applyProtection="1">
      <alignment horizontal="center"/>
      <protection locked="0"/>
    </xf>
    <xf numFmtId="165" fontId="1" fillId="2" borderId="0" xfId="0" applyNumberFormat="1" applyFont="1" applyFill="1">
      <alignment vertical="top"/>
    </xf>
    <xf numFmtId="165" fontId="1" fillId="2" borderId="0" xfId="0" applyNumberFormat="1" applyFont="1" applyFill="1" applyBorder="1">
      <alignment vertical="top"/>
    </xf>
    <xf numFmtId="0" fontId="1" fillId="2" borderId="0" xfId="0" applyNumberFormat="1" applyFont="1" applyFill="1" applyBorder="1" applyAlignment="1" applyProtection="1">
      <alignment horizontal="right"/>
      <protection locked="0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7"/>
  <sheetViews>
    <sheetView showGridLines="0" tabSelected="1" view="pageLayout" topLeftCell="A211" zoomScaleNormal="100" workbookViewId="0">
      <selection activeCell="H93" sqref="H93"/>
    </sheetView>
  </sheetViews>
  <sheetFormatPr defaultColWidth="9.28515625" defaultRowHeight="11.4" x14ac:dyDescent="0.2"/>
  <cols>
    <col min="1" max="1" width="2.85546875" style="1" customWidth="1"/>
    <col min="2" max="2" width="6.140625" style="1" customWidth="1"/>
    <col min="3" max="3" width="8.85546875" style="1" customWidth="1"/>
    <col min="4" max="4" width="9.42578125" style="1" customWidth="1"/>
    <col min="5" max="5" width="57" style="1" customWidth="1"/>
    <col min="6" max="6" width="14.7109375" style="2" customWidth="1"/>
    <col min="7" max="7" width="14.28515625" style="2" customWidth="1"/>
    <col min="8" max="8" width="10.42578125" style="2" customWidth="1"/>
    <col min="9" max="9" width="9.28515625" style="121"/>
    <col min="10" max="16384" width="9.28515625" style="3"/>
  </cols>
  <sheetData>
    <row r="1" spans="1:12" ht="13.5" customHeight="1" x14ac:dyDescent="0.25">
      <c r="A1" s="124" t="s">
        <v>61</v>
      </c>
      <c r="B1" s="124"/>
      <c r="C1" s="124"/>
      <c r="D1" s="124"/>
      <c r="E1" s="124"/>
      <c r="F1" s="124"/>
      <c r="G1" s="124"/>
      <c r="H1" s="124"/>
    </row>
    <row r="2" spans="1:12" ht="13.8" customHeight="1" x14ac:dyDescent="0.2">
      <c r="A2" s="4"/>
      <c r="B2" s="5"/>
      <c r="C2" s="5"/>
      <c r="D2" s="5"/>
      <c r="E2" s="5"/>
      <c r="F2" s="6"/>
      <c r="G2" s="123" t="s">
        <v>0</v>
      </c>
      <c r="H2" s="123"/>
      <c r="I2" s="122"/>
    </row>
    <row r="3" spans="1:12" ht="21.75" customHeight="1" x14ac:dyDescent="0.2">
      <c r="B3" s="8" t="s">
        <v>1</v>
      </c>
      <c r="C3" s="11" t="s">
        <v>2</v>
      </c>
      <c r="D3" s="11" t="s">
        <v>3</v>
      </c>
      <c r="E3" s="8" t="s">
        <v>4</v>
      </c>
      <c r="F3" s="9" t="s">
        <v>5</v>
      </c>
      <c r="G3" s="10" t="s">
        <v>6</v>
      </c>
      <c r="H3" s="11" t="s">
        <v>7</v>
      </c>
      <c r="L3" s="7"/>
    </row>
    <row r="4" spans="1:12" ht="13.2" customHeight="1" x14ac:dyDescent="0.2">
      <c r="B4" s="12" t="s">
        <v>8</v>
      </c>
      <c r="C4" s="13" t="s">
        <v>9</v>
      </c>
      <c r="D4" s="12" t="s">
        <v>10</v>
      </c>
      <c r="E4" s="12" t="s">
        <v>11</v>
      </c>
      <c r="F4" s="14">
        <v>5</v>
      </c>
      <c r="G4" s="15">
        <v>6</v>
      </c>
      <c r="H4" s="16">
        <v>7</v>
      </c>
      <c r="L4" s="7"/>
    </row>
    <row r="5" spans="1:12" ht="13.8" customHeight="1" x14ac:dyDescent="0.2">
      <c r="B5" s="8" t="s">
        <v>12</v>
      </c>
      <c r="C5" s="8"/>
      <c r="D5" s="8"/>
      <c r="E5" s="17" t="s">
        <v>13</v>
      </c>
      <c r="F5" s="41">
        <f>SUM(F6+F24+F32+F40+F51+F59+F61)</f>
        <v>3355065.82</v>
      </c>
      <c r="G5" s="41">
        <f>SUM(G6+G24+G32+G40+G51+G59+G61)</f>
        <v>1768961.3699999999</v>
      </c>
      <c r="H5" s="27">
        <f>G5/F5%</f>
        <v>52.725086925418353</v>
      </c>
    </row>
    <row r="6" spans="1:12" ht="17.100000000000001" customHeight="1" x14ac:dyDescent="0.2">
      <c r="B6" s="18"/>
      <c r="C6" s="19" t="s">
        <v>14</v>
      </c>
      <c r="D6" s="19"/>
      <c r="E6" s="20" t="s">
        <v>15</v>
      </c>
      <c r="F6" s="117">
        <f>SUM(F7+F8+F9+F10+F11+F12+F13+F14+F15+F16+F17+F18+F19+F20+F21+F22+F23)</f>
        <v>2493072.0500000003</v>
      </c>
      <c r="G6" s="42">
        <f>SUM(G7+G8+G9+G10+G11+G12+G13+G14+G15+G16+G17+G18+G19+G20+G21+G22+G23)</f>
        <v>1321018.0699999998</v>
      </c>
      <c r="H6" s="29">
        <f t="shared" ref="H6:H13" si="0">G6/F6%</f>
        <v>52.987560868928746</v>
      </c>
    </row>
    <row r="7" spans="1:12" ht="17.100000000000001" customHeight="1" x14ac:dyDescent="0.2">
      <c r="B7" s="18"/>
      <c r="C7" s="18"/>
      <c r="D7" s="12" t="s">
        <v>16</v>
      </c>
      <c r="E7" s="21" t="s">
        <v>17</v>
      </c>
      <c r="F7" s="43">
        <v>94818.54</v>
      </c>
      <c r="G7" s="28">
        <v>42993.91</v>
      </c>
      <c r="H7" s="30">
        <f t="shared" si="0"/>
        <v>45.343357955100345</v>
      </c>
    </row>
    <row r="8" spans="1:12" ht="17.100000000000001" customHeight="1" x14ac:dyDescent="0.2">
      <c r="B8" s="18"/>
      <c r="C8" s="18"/>
      <c r="D8" s="12" t="s">
        <v>18</v>
      </c>
      <c r="E8" s="21" t="s">
        <v>19</v>
      </c>
      <c r="F8" s="43">
        <v>299245.71000000002</v>
      </c>
      <c r="G8" s="28">
        <v>136882.42000000001</v>
      </c>
      <c r="H8" s="30">
        <f t="shared" si="0"/>
        <v>45.742483659999671</v>
      </c>
    </row>
    <row r="9" spans="1:12" ht="17.100000000000001" customHeight="1" x14ac:dyDescent="0.2">
      <c r="B9" s="18"/>
      <c r="C9" s="18"/>
      <c r="D9" s="12" t="s">
        <v>20</v>
      </c>
      <c r="E9" s="21" t="s">
        <v>21</v>
      </c>
      <c r="F9" s="43">
        <v>20591.29</v>
      </c>
      <c r="G9" s="28">
        <v>20591.29</v>
      </c>
      <c r="H9" s="30">
        <f t="shared" si="0"/>
        <v>100</v>
      </c>
    </row>
    <row r="10" spans="1:12" ht="17.100000000000001" customHeight="1" x14ac:dyDescent="0.2">
      <c r="B10" s="18"/>
      <c r="C10" s="18"/>
      <c r="D10" s="12" t="s">
        <v>22</v>
      </c>
      <c r="E10" s="21" t="s">
        <v>23</v>
      </c>
      <c r="F10" s="43">
        <v>300722.05</v>
      </c>
      <c r="G10" s="28">
        <v>158118.15</v>
      </c>
      <c r="H10" s="30">
        <f t="shared" si="0"/>
        <v>52.579499906973901</v>
      </c>
    </row>
    <row r="11" spans="1:12" ht="16.95" customHeight="1" x14ac:dyDescent="0.2">
      <c r="B11" s="18"/>
      <c r="C11" s="18"/>
      <c r="D11" s="12" t="s">
        <v>24</v>
      </c>
      <c r="E11" s="21" t="s">
        <v>56</v>
      </c>
      <c r="F11" s="43">
        <v>43776.18</v>
      </c>
      <c r="G11" s="28">
        <v>12386.25</v>
      </c>
      <c r="H11" s="30">
        <f t="shared" si="0"/>
        <v>28.294497144337399</v>
      </c>
    </row>
    <row r="12" spans="1:12" ht="17.399999999999999" customHeight="1" x14ac:dyDescent="0.2">
      <c r="B12" s="18"/>
      <c r="C12" s="18"/>
      <c r="D12" s="12" t="s">
        <v>54</v>
      </c>
      <c r="E12" s="21" t="s">
        <v>55</v>
      </c>
      <c r="F12" s="43">
        <v>4800</v>
      </c>
      <c r="G12" s="28">
        <v>2100</v>
      </c>
      <c r="H12" s="30">
        <f t="shared" si="0"/>
        <v>43.75</v>
      </c>
    </row>
    <row r="13" spans="1:12" ht="17.100000000000001" customHeight="1" x14ac:dyDescent="0.2">
      <c r="B13" s="18"/>
      <c r="C13" s="18"/>
      <c r="D13" s="12" t="s">
        <v>25</v>
      </c>
      <c r="E13" s="21" t="s">
        <v>26</v>
      </c>
      <c r="F13" s="43">
        <v>73000</v>
      </c>
      <c r="G13" s="28">
        <v>58608.99</v>
      </c>
      <c r="H13" s="30">
        <f t="shared" si="0"/>
        <v>80.28628767123287</v>
      </c>
    </row>
    <row r="14" spans="1:12" ht="17.100000000000001" customHeight="1" x14ac:dyDescent="0.2">
      <c r="B14" s="18"/>
      <c r="C14" s="18"/>
      <c r="D14" s="12" t="s">
        <v>27</v>
      </c>
      <c r="E14" s="21" t="s">
        <v>28</v>
      </c>
      <c r="F14" s="43">
        <v>25000</v>
      </c>
      <c r="G14" s="28">
        <v>13775.29</v>
      </c>
      <c r="H14" s="30">
        <f t="shared" ref="H14:H31" si="1">G14/F14%</f>
        <v>55.10116</v>
      </c>
    </row>
    <row r="15" spans="1:12" ht="17.100000000000001" customHeight="1" x14ac:dyDescent="0.2">
      <c r="B15" s="18"/>
      <c r="C15" s="18"/>
      <c r="D15" s="12" t="s">
        <v>29</v>
      </c>
      <c r="E15" s="21" t="s">
        <v>30</v>
      </c>
      <c r="F15" s="43">
        <v>3000</v>
      </c>
      <c r="G15" s="28">
        <v>60</v>
      </c>
      <c r="H15" s="30">
        <f t="shared" si="1"/>
        <v>2</v>
      </c>
    </row>
    <row r="16" spans="1:12" ht="17.100000000000001" customHeight="1" x14ac:dyDescent="0.2">
      <c r="B16" s="18"/>
      <c r="C16" s="18"/>
      <c r="D16" s="12" t="s">
        <v>31</v>
      </c>
      <c r="E16" s="21" t="s">
        <v>32</v>
      </c>
      <c r="F16" s="43">
        <v>49927</v>
      </c>
      <c r="G16" s="28">
        <v>18107.169999999998</v>
      </c>
      <c r="H16" s="30">
        <f t="shared" si="1"/>
        <v>36.26729024375588</v>
      </c>
    </row>
    <row r="17" spans="2:8" ht="17.100000000000001" customHeight="1" x14ac:dyDescent="0.2">
      <c r="B17" s="18"/>
      <c r="C17" s="18"/>
      <c r="D17" s="12" t="s">
        <v>33</v>
      </c>
      <c r="E17" s="21" t="s">
        <v>34</v>
      </c>
      <c r="F17" s="43">
        <v>2100</v>
      </c>
      <c r="G17" s="28">
        <v>962.26</v>
      </c>
      <c r="H17" s="30">
        <f t="shared" si="1"/>
        <v>45.821904761904761</v>
      </c>
    </row>
    <row r="18" spans="2:8" ht="15" customHeight="1" x14ac:dyDescent="0.2">
      <c r="B18" s="18"/>
      <c r="C18" s="18"/>
      <c r="D18" s="12" t="s">
        <v>35</v>
      </c>
      <c r="E18" s="21" t="s">
        <v>36</v>
      </c>
      <c r="F18" s="43">
        <v>1300</v>
      </c>
      <c r="G18" s="28">
        <v>300.24</v>
      </c>
      <c r="H18" s="30">
        <f t="shared" si="1"/>
        <v>23.095384615384617</v>
      </c>
    </row>
    <row r="19" spans="2:8" ht="17.399999999999999" customHeight="1" x14ac:dyDescent="0.2">
      <c r="B19" s="18"/>
      <c r="C19" s="18"/>
      <c r="D19" s="12" t="s">
        <v>37</v>
      </c>
      <c r="E19" s="21" t="s">
        <v>38</v>
      </c>
      <c r="F19" s="43">
        <v>3479</v>
      </c>
      <c r="G19" s="28">
        <v>3479</v>
      </c>
      <c r="H19" s="30">
        <f t="shared" si="1"/>
        <v>100</v>
      </c>
    </row>
    <row r="20" spans="2:8" ht="17.100000000000001" customHeight="1" x14ac:dyDescent="0.2">
      <c r="B20" s="18"/>
      <c r="C20" s="18"/>
      <c r="D20" s="12" t="s">
        <v>39</v>
      </c>
      <c r="E20" s="21" t="s">
        <v>40</v>
      </c>
      <c r="F20" s="43">
        <v>111029.8</v>
      </c>
      <c r="G20" s="28">
        <v>83272.350000000006</v>
      </c>
      <c r="H20" s="30">
        <f t="shared" si="1"/>
        <v>75</v>
      </c>
    </row>
    <row r="21" spans="2:8" ht="17.100000000000001" customHeight="1" x14ac:dyDescent="0.2">
      <c r="B21" s="18"/>
      <c r="C21" s="18"/>
      <c r="D21" s="12" t="s">
        <v>57</v>
      </c>
      <c r="E21" s="21" t="s">
        <v>58</v>
      </c>
      <c r="F21" s="43">
        <v>3000</v>
      </c>
      <c r="G21" s="28">
        <v>1287.1300000000001</v>
      </c>
      <c r="H21" s="30">
        <f t="shared" si="1"/>
        <v>42.904333333333334</v>
      </c>
    </row>
    <row r="22" spans="2:8" ht="17.100000000000001" customHeight="1" x14ac:dyDescent="0.2">
      <c r="B22" s="18"/>
      <c r="C22" s="18"/>
      <c r="D22" s="12" t="s">
        <v>62</v>
      </c>
      <c r="E22" s="21" t="s">
        <v>64</v>
      </c>
      <c r="F22" s="43">
        <v>1355561.82</v>
      </c>
      <c r="G22" s="28">
        <v>666372.96</v>
      </c>
      <c r="H22" s="30">
        <f t="shared" si="1"/>
        <v>49.158433807172287</v>
      </c>
    </row>
    <row r="23" spans="2:8" ht="17.100000000000001" customHeight="1" x14ac:dyDescent="0.2">
      <c r="B23" s="18"/>
      <c r="C23" s="18"/>
      <c r="D23" s="12" t="s">
        <v>63</v>
      </c>
      <c r="E23" s="21" t="s">
        <v>65</v>
      </c>
      <c r="F23" s="43">
        <v>101720.66</v>
      </c>
      <c r="G23" s="28">
        <v>101720.66</v>
      </c>
      <c r="H23" s="30">
        <f t="shared" si="1"/>
        <v>100</v>
      </c>
    </row>
    <row r="24" spans="2:8" ht="15" customHeight="1" x14ac:dyDescent="0.2">
      <c r="B24" s="18"/>
      <c r="C24" s="19" t="s">
        <v>41</v>
      </c>
      <c r="D24" s="19"/>
      <c r="E24" s="20" t="s">
        <v>42</v>
      </c>
      <c r="F24" s="42">
        <f>SUM(F25+F26+F27+F28+F29+F30+F31)</f>
        <v>215563.07</v>
      </c>
      <c r="G24" s="42">
        <f>SUM(G25+G26+G27+G28+G29+G30+G31)</f>
        <v>114806.38</v>
      </c>
      <c r="H24" s="29">
        <f t="shared" si="1"/>
        <v>53.258835105660722</v>
      </c>
    </row>
    <row r="25" spans="2:8" ht="17.100000000000001" customHeight="1" x14ac:dyDescent="0.2">
      <c r="B25" s="18"/>
      <c r="C25" s="18"/>
      <c r="D25" s="12" t="s">
        <v>16</v>
      </c>
      <c r="E25" s="21" t="s">
        <v>17</v>
      </c>
      <c r="F25" s="49">
        <v>11761.87</v>
      </c>
      <c r="G25" s="28">
        <v>5419.86</v>
      </c>
      <c r="H25" s="30">
        <f t="shared" si="1"/>
        <v>46.079917564128827</v>
      </c>
    </row>
    <row r="26" spans="2:8" ht="17.100000000000001" customHeight="1" x14ac:dyDescent="0.2">
      <c r="B26" s="18"/>
      <c r="C26" s="18"/>
      <c r="D26" s="12" t="s">
        <v>22</v>
      </c>
      <c r="E26" s="21" t="s">
        <v>23</v>
      </c>
      <c r="F26" s="49">
        <v>30822.95</v>
      </c>
      <c r="G26" s="28">
        <v>15319.58</v>
      </c>
      <c r="H26" s="30">
        <f t="shared" si="1"/>
        <v>49.701861762096094</v>
      </c>
    </row>
    <row r="27" spans="2:8" ht="16.95" customHeight="1" x14ac:dyDescent="0.2">
      <c r="B27" s="18"/>
      <c r="C27" s="18"/>
      <c r="D27" s="12" t="s">
        <v>24</v>
      </c>
      <c r="E27" s="21" t="s">
        <v>56</v>
      </c>
      <c r="F27" s="49">
        <v>4367.3</v>
      </c>
      <c r="G27" s="28">
        <v>1605.89</v>
      </c>
      <c r="H27" s="30">
        <f t="shared" si="1"/>
        <v>36.770773704577202</v>
      </c>
    </row>
    <row r="28" spans="2:8" ht="17.100000000000001" customHeight="1" x14ac:dyDescent="0.2">
      <c r="B28" s="18"/>
      <c r="C28" s="18"/>
      <c r="D28" s="12" t="s">
        <v>39</v>
      </c>
      <c r="E28" s="21" t="s">
        <v>40</v>
      </c>
      <c r="F28" s="77">
        <v>7905.36</v>
      </c>
      <c r="G28" s="28">
        <v>5929.02</v>
      </c>
      <c r="H28" s="30">
        <f t="shared" si="1"/>
        <v>75</v>
      </c>
    </row>
    <row r="29" spans="2:8" ht="17.100000000000001" customHeight="1" x14ac:dyDescent="0.2">
      <c r="B29" s="18"/>
      <c r="C29" s="18"/>
      <c r="D29" s="12" t="s">
        <v>57</v>
      </c>
      <c r="E29" s="75" t="s">
        <v>58</v>
      </c>
      <c r="F29" s="62">
        <v>300</v>
      </c>
      <c r="G29" s="76">
        <v>0</v>
      </c>
      <c r="H29" s="30">
        <f t="shared" si="1"/>
        <v>0</v>
      </c>
    </row>
    <row r="30" spans="2:8" ht="17.100000000000001" customHeight="1" x14ac:dyDescent="0.2">
      <c r="B30" s="18"/>
      <c r="C30" s="18"/>
      <c r="D30" s="12" t="s">
        <v>62</v>
      </c>
      <c r="E30" s="75" t="s">
        <v>66</v>
      </c>
      <c r="F30" s="62">
        <v>148645.13</v>
      </c>
      <c r="G30" s="76">
        <v>74771.570000000007</v>
      </c>
      <c r="H30" s="30">
        <f t="shared" si="1"/>
        <v>50.302065059245471</v>
      </c>
    </row>
    <row r="31" spans="2:8" ht="17.100000000000001" customHeight="1" x14ac:dyDescent="0.2">
      <c r="B31" s="18"/>
      <c r="C31" s="18"/>
      <c r="D31" s="12" t="s">
        <v>63</v>
      </c>
      <c r="E31" s="75" t="s">
        <v>67</v>
      </c>
      <c r="F31" s="62">
        <v>11760.46</v>
      </c>
      <c r="G31" s="76">
        <v>11760.46</v>
      </c>
      <c r="H31" s="30">
        <f t="shared" si="1"/>
        <v>100</v>
      </c>
    </row>
    <row r="32" spans="2:8" ht="13.2" customHeight="1" x14ac:dyDescent="0.2">
      <c r="B32" s="18"/>
      <c r="C32" s="19" t="s">
        <v>43</v>
      </c>
      <c r="D32" s="19"/>
      <c r="E32" s="20" t="s">
        <v>44</v>
      </c>
      <c r="F32" s="74">
        <f>SUM(F33+F34+F35+F36+F37+F38+F39)</f>
        <v>263574.03999999998</v>
      </c>
      <c r="G32" s="42">
        <f>SUM(G33+G34+G35+G36+G37+G38+G39)</f>
        <v>119973.42</v>
      </c>
      <c r="H32" s="29">
        <f t="shared" ref="H32:H55" si="2">G32/F32%</f>
        <v>45.517919746572922</v>
      </c>
    </row>
    <row r="33" spans="1:14" ht="15" customHeight="1" x14ac:dyDescent="0.2">
      <c r="B33" s="18"/>
      <c r="C33" s="18"/>
      <c r="D33" s="12" t="s">
        <v>18</v>
      </c>
      <c r="E33" s="21" t="s">
        <v>19</v>
      </c>
      <c r="F33" s="49">
        <v>151855.51999999999</v>
      </c>
      <c r="G33" s="28">
        <v>61724.56</v>
      </c>
      <c r="H33" s="30">
        <f t="shared" si="2"/>
        <v>40.646899105149423</v>
      </c>
    </row>
    <row r="34" spans="1:14" ht="15" customHeight="1" x14ac:dyDescent="0.2">
      <c r="B34" s="18"/>
      <c r="C34" s="18"/>
      <c r="D34" s="12" t="s">
        <v>20</v>
      </c>
      <c r="E34" s="21" t="s">
        <v>21</v>
      </c>
      <c r="F34" s="49">
        <v>9637.26</v>
      </c>
      <c r="G34" s="28">
        <v>9637.26</v>
      </c>
      <c r="H34" s="30">
        <f t="shared" si="2"/>
        <v>100</v>
      </c>
    </row>
    <row r="35" spans="1:14" ht="17.100000000000001" customHeight="1" x14ac:dyDescent="0.2">
      <c r="B35" s="18"/>
      <c r="C35" s="18"/>
      <c r="D35" s="12" t="s">
        <v>22</v>
      </c>
      <c r="E35" s="21" t="s">
        <v>23</v>
      </c>
      <c r="F35" s="49">
        <v>25833.31</v>
      </c>
      <c r="G35" s="28">
        <v>11064.67</v>
      </c>
      <c r="H35" s="30">
        <f t="shared" si="2"/>
        <v>42.831019331243269</v>
      </c>
    </row>
    <row r="36" spans="1:14" ht="15" customHeight="1" x14ac:dyDescent="0.2">
      <c r="B36" s="18"/>
      <c r="C36" s="18"/>
      <c r="D36" s="12" t="s">
        <v>24</v>
      </c>
      <c r="E36" s="22" t="s">
        <v>56</v>
      </c>
      <c r="F36" s="49">
        <v>3681.88</v>
      </c>
      <c r="G36" s="28">
        <v>294.70999999999998</v>
      </c>
      <c r="H36" s="30">
        <f t="shared" si="2"/>
        <v>8.0043347420339597</v>
      </c>
    </row>
    <row r="37" spans="1:14" ht="15" customHeight="1" x14ac:dyDescent="0.2">
      <c r="B37" s="18"/>
      <c r="C37" s="18"/>
      <c r="D37" s="12" t="s">
        <v>45</v>
      </c>
      <c r="E37" s="21" t="s">
        <v>46</v>
      </c>
      <c r="F37" s="49">
        <v>67000</v>
      </c>
      <c r="G37" s="28">
        <v>33302.67</v>
      </c>
      <c r="H37" s="30">
        <f t="shared" si="2"/>
        <v>49.705477611940296</v>
      </c>
    </row>
    <row r="38" spans="1:14" ht="14.4" customHeight="1" x14ac:dyDescent="0.2">
      <c r="B38" s="18"/>
      <c r="C38" s="18"/>
      <c r="D38" s="53" t="s">
        <v>39</v>
      </c>
      <c r="E38" s="54" t="s">
        <v>40</v>
      </c>
      <c r="F38" s="55">
        <v>5266.07</v>
      </c>
      <c r="G38" s="56">
        <v>3949.55</v>
      </c>
      <c r="H38" s="57">
        <f t="shared" ref="H38" si="3">G38/F38%</f>
        <v>74.999952526267222</v>
      </c>
    </row>
    <row r="39" spans="1:14" ht="15" customHeight="1" x14ac:dyDescent="0.2">
      <c r="B39" s="18"/>
      <c r="C39" s="52"/>
      <c r="D39" s="12" t="s">
        <v>57</v>
      </c>
      <c r="E39" s="21" t="s">
        <v>58</v>
      </c>
      <c r="F39" s="55">
        <v>300</v>
      </c>
      <c r="G39" s="56">
        <v>0</v>
      </c>
      <c r="H39" s="57">
        <f t="shared" si="2"/>
        <v>0</v>
      </c>
    </row>
    <row r="40" spans="1:14" ht="47.4" customHeight="1" x14ac:dyDescent="0.2">
      <c r="B40" s="18"/>
      <c r="C40" s="66" t="s">
        <v>60</v>
      </c>
      <c r="D40" s="66"/>
      <c r="E40" s="67" t="s">
        <v>59</v>
      </c>
      <c r="F40" s="68">
        <f>SUM(F41+F42+F43+F44+F45+F46+F47)</f>
        <v>59917.520000000004</v>
      </c>
      <c r="G40" s="69">
        <f>SUM(G41+G42+G43+G44+G45+G46+G47)</f>
        <v>26951.61</v>
      </c>
      <c r="H40" s="70">
        <f t="shared" si="2"/>
        <v>44.981184134456832</v>
      </c>
    </row>
    <row r="41" spans="1:14" ht="15" customHeight="1" x14ac:dyDescent="0.2">
      <c r="B41" s="18"/>
      <c r="C41" s="18"/>
      <c r="D41" s="61" t="s">
        <v>16</v>
      </c>
      <c r="E41" s="112" t="s">
        <v>17</v>
      </c>
      <c r="F41" s="64">
        <v>2825.95</v>
      </c>
      <c r="G41" s="65">
        <v>1166.8900000000001</v>
      </c>
      <c r="H41" s="57">
        <f t="shared" si="2"/>
        <v>41.291954917815254</v>
      </c>
    </row>
    <row r="42" spans="1:14" ht="13.8" customHeight="1" x14ac:dyDescent="0.2">
      <c r="B42" s="18"/>
      <c r="C42" s="18"/>
      <c r="D42" s="12" t="s">
        <v>22</v>
      </c>
      <c r="E42" s="113" t="s">
        <v>23</v>
      </c>
      <c r="F42" s="62">
        <v>8261.25</v>
      </c>
      <c r="G42" s="63">
        <v>3710.97</v>
      </c>
      <c r="H42" s="57">
        <f t="shared" si="2"/>
        <v>44.920199727644118</v>
      </c>
      <c r="N42" s="7"/>
    </row>
    <row r="43" spans="1:14" ht="16.2" customHeight="1" x14ac:dyDescent="0.2">
      <c r="B43" s="18"/>
      <c r="C43" s="18"/>
      <c r="D43" s="53" t="s">
        <v>24</v>
      </c>
      <c r="E43" s="114" t="s">
        <v>56</v>
      </c>
      <c r="F43" s="62">
        <v>1177.43</v>
      </c>
      <c r="G43" s="63">
        <v>407.57</v>
      </c>
      <c r="H43" s="57">
        <f>G43/F43%</f>
        <v>34.61522128704042</v>
      </c>
      <c r="N43" s="7"/>
    </row>
    <row r="44" spans="1:14" ht="14.4" customHeight="1" x14ac:dyDescent="0.2">
      <c r="B44" s="18"/>
      <c r="C44" s="18"/>
      <c r="D44" s="78" t="s">
        <v>39</v>
      </c>
      <c r="E44" s="115" t="s">
        <v>40</v>
      </c>
      <c r="F44" s="81">
        <v>1205.9000000000001</v>
      </c>
      <c r="G44" s="82">
        <v>904.43</v>
      </c>
      <c r="H44" s="83">
        <f>G44/F44%</f>
        <v>75.000414628078602</v>
      </c>
      <c r="N44" s="7"/>
    </row>
    <row r="45" spans="1:14" ht="17.100000000000001" customHeight="1" x14ac:dyDescent="0.2">
      <c r="B45" s="18"/>
      <c r="C45" s="79"/>
      <c r="D45" s="34" t="s">
        <v>57</v>
      </c>
      <c r="E45" s="116" t="s">
        <v>68</v>
      </c>
      <c r="F45" s="62">
        <v>100</v>
      </c>
      <c r="G45" s="63">
        <v>0</v>
      </c>
      <c r="H45" s="84">
        <f>G45/F45%</f>
        <v>0</v>
      </c>
      <c r="N45" s="7"/>
    </row>
    <row r="46" spans="1:14" ht="17.100000000000001" customHeight="1" x14ac:dyDescent="0.2">
      <c r="B46" s="18"/>
      <c r="C46" s="79"/>
      <c r="D46" s="34" t="s">
        <v>62</v>
      </c>
      <c r="E46" s="116" t="s">
        <v>66</v>
      </c>
      <c r="F46" s="62">
        <v>44722.51</v>
      </c>
      <c r="G46" s="63">
        <v>19137.27</v>
      </c>
      <c r="H46" s="84">
        <f>G46/F46%</f>
        <v>42.791135828467588</v>
      </c>
      <c r="N46" s="7"/>
    </row>
    <row r="47" spans="1:14" ht="17.100000000000001" customHeight="1" x14ac:dyDescent="0.2">
      <c r="A47" s="118"/>
      <c r="B47" s="52"/>
      <c r="C47" s="80"/>
      <c r="D47" s="85">
        <v>4800</v>
      </c>
      <c r="E47" s="87" t="s">
        <v>67</v>
      </c>
      <c r="F47" s="86">
        <v>1624.48</v>
      </c>
      <c r="G47" s="86">
        <v>1624.48</v>
      </c>
      <c r="H47" s="87">
        <f>G47/F47%</f>
        <v>99.999999999999986</v>
      </c>
    </row>
    <row r="48" spans="1:14" ht="17.100000000000001" customHeight="1" x14ac:dyDescent="0.2">
      <c r="B48" s="32"/>
      <c r="C48" s="32"/>
      <c r="D48" s="32"/>
      <c r="E48" s="72"/>
      <c r="F48" s="60"/>
      <c r="G48" s="71"/>
      <c r="H48" s="73" t="s">
        <v>71</v>
      </c>
    </row>
    <row r="49" spans="1:16" ht="17.100000000000001" customHeight="1" x14ac:dyDescent="0.2">
      <c r="A49" s="125">
        <v>2</v>
      </c>
      <c r="B49" s="125"/>
      <c r="C49" s="125"/>
      <c r="D49" s="125"/>
      <c r="E49" s="125"/>
      <c r="F49" s="125"/>
      <c r="G49" s="125"/>
      <c r="H49" s="125"/>
    </row>
    <row r="50" spans="1:16" ht="17.100000000000001" customHeight="1" x14ac:dyDescent="0.2">
      <c r="B50" s="12" t="s">
        <v>8</v>
      </c>
      <c r="C50" s="13" t="s">
        <v>9</v>
      </c>
      <c r="D50" s="12" t="s">
        <v>10</v>
      </c>
      <c r="E50" s="12" t="s">
        <v>11</v>
      </c>
      <c r="F50" s="14">
        <v>5</v>
      </c>
      <c r="G50" s="15">
        <v>6</v>
      </c>
      <c r="H50" s="16">
        <v>7</v>
      </c>
    </row>
    <row r="51" spans="1:16" ht="41.4" customHeight="1" x14ac:dyDescent="0.2">
      <c r="B51" s="50"/>
      <c r="C51" s="35" t="s">
        <v>47</v>
      </c>
      <c r="D51" s="36"/>
      <c r="E51" s="36" t="s">
        <v>49</v>
      </c>
      <c r="F51" s="100">
        <f>SUM(F52+F53+F54+F55+F56+F57+F58)</f>
        <v>312093.07</v>
      </c>
      <c r="G51" s="100">
        <f>SUM(G52+G53+G54+G55+G56+G57+G58)</f>
        <v>181853.31</v>
      </c>
      <c r="H51" s="51">
        <f t="shared" si="2"/>
        <v>58.268935609496232</v>
      </c>
      <c r="P51" s="7"/>
    </row>
    <row r="52" spans="1:16" ht="18.600000000000001" customHeight="1" x14ac:dyDescent="0.2">
      <c r="B52" s="21"/>
      <c r="C52" s="19"/>
      <c r="D52" s="12" t="s">
        <v>16</v>
      </c>
      <c r="E52" s="21" t="s">
        <v>17</v>
      </c>
      <c r="F52" s="101">
        <v>13649.78</v>
      </c>
      <c r="G52" s="88">
        <v>7745.4</v>
      </c>
      <c r="H52" s="58">
        <f t="shared" si="2"/>
        <v>56.743771694488842</v>
      </c>
    </row>
    <row r="53" spans="1:16" ht="17.100000000000001" customHeight="1" x14ac:dyDescent="0.2">
      <c r="B53" s="21"/>
      <c r="C53" s="21"/>
      <c r="D53" s="12" t="s">
        <v>22</v>
      </c>
      <c r="E53" s="22" t="s">
        <v>23</v>
      </c>
      <c r="F53" s="101">
        <v>45701.120000000003</v>
      </c>
      <c r="G53" s="88">
        <v>24732.02</v>
      </c>
      <c r="H53" s="58">
        <f t="shared" si="2"/>
        <v>54.116879411270446</v>
      </c>
    </row>
    <row r="54" spans="1:16" ht="16.95" customHeight="1" x14ac:dyDescent="0.2">
      <c r="B54" s="21"/>
      <c r="C54" s="21"/>
      <c r="D54" s="12" t="s">
        <v>24</v>
      </c>
      <c r="E54" s="22" t="s">
        <v>56</v>
      </c>
      <c r="F54" s="101">
        <v>5835.67</v>
      </c>
      <c r="G54" s="88">
        <v>2255.5300000000002</v>
      </c>
      <c r="H54" s="58">
        <f t="shared" si="2"/>
        <v>38.650746186813166</v>
      </c>
      <c r="J54" s="7"/>
    </row>
    <row r="55" spans="1:16" ht="17.100000000000001" customHeight="1" x14ac:dyDescent="0.2">
      <c r="B55" s="89"/>
      <c r="C55" s="21"/>
      <c r="D55" s="12" t="s">
        <v>39</v>
      </c>
      <c r="E55" s="54" t="s">
        <v>40</v>
      </c>
      <c r="F55" s="101">
        <v>7268.91</v>
      </c>
      <c r="G55" s="88">
        <v>5451.68</v>
      </c>
      <c r="H55" s="58">
        <f t="shared" si="2"/>
        <v>74.999965606947953</v>
      </c>
    </row>
    <row r="56" spans="1:16" ht="17.100000000000001" customHeight="1" x14ac:dyDescent="0.2">
      <c r="B56" s="95"/>
      <c r="C56" s="90"/>
      <c r="D56" s="78" t="s">
        <v>57</v>
      </c>
      <c r="E56" s="89" t="s">
        <v>58</v>
      </c>
      <c r="F56" s="102">
        <v>100</v>
      </c>
      <c r="G56" s="103">
        <v>0</v>
      </c>
      <c r="H56" s="91">
        <f t="shared" ref="H56:H66" si="4">G56/F56%</f>
        <v>0</v>
      </c>
    </row>
    <row r="57" spans="1:16" ht="17.100000000000001" customHeight="1" x14ac:dyDescent="0.2">
      <c r="B57" s="96"/>
      <c r="C57" s="31"/>
      <c r="D57" s="34" t="s">
        <v>62</v>
      </c>
      <c r="E57" s="37" t="s">
        <v>66</v>
      </c>
      <c r="F57" s="104">
        <v>224497.44</v>
      </c>
      <c r="G57" s="105">
        <v>126628.53</v>
      </c>
      <c r="H57" s="94">
        <f t="shared" si="4"/>
        <v>56.405333619839936</v>
      </c>
    </row>
    <row r="58" spans="1:16" ht="17.100000000000001" customHeight="1" x14ac:dyDescent="0.2">
      <c r="B58" s="97"/>
      <c r="C58" s="31"/>
      <c r="D58" s="34" t="s">
        <v>63</v>
      </c>
      <c r="E58" s="37" t="s">
        <v>67</v>
      </c>
      <c r="F58" s="104">
        <v>15040.15</v>
      </c>
      <c r="G58" s="105">
        <v>15040.15</v>
      </c>
      <c r="H58" s="109">
        <f t="shared" si="4"/>
        <v>100</v>
      </c>
    </row>
    <row r="59" spans="1:16" ht="36" customHeight="1" x14ac:dyDescent="0.2">
      <c r="B59" s="37"/>
      <c r="C59" s="45" t="s">
        <v>52</v>
      </c>
      <c r="D59" s="92"/>
      <c r="E59" s="93" t="s">
        <v>53</v>
      </c>
      <c r="F59" s="100">
        <f>SUM(F60)</f>
        <v>6356.98</v>
      </c>
      <c r="G59" s="100">
        <f>SUM(G60)</f>
        <v>0</v>
      </c>
      <c r="H59" s="109">
        <f t="shared" si="4"/>
        <v>0</v>
      </c>
    </row>
    <row r="60" spans="1:16" ht="18.600000000000001" customHeight="1" x14ac:dyDescent="0.2">
      <c r="B60" s="39"/>
      <c r="C60" s="37"/>
      <c r="D60" s="34" t="s">
        <v>50</v>
      </c>
      <c r="E60" s="90" t="s">
        <v>51</v>
      </c>
      <c r="F60" s="106">
        <v>6356.98</v>
      </c>
      <c r="G60" s="107">
        <v>0</v>
      </c>
      <c r="H60" s="109">
        <f t="shared" si="4"/>
        <v>0</v>
      </c>
    </row>
    <row r="61" spans="1:16" ht="18.600000000000001" customHeight="1" x14ac:dyDescent="0.2">
      <c r="B61" s="39"/>
      <c r="C61" s="45" t="s">
        <v>69</v>
      </c>
      <c r="D61" s="45"/>
      <c r="E61" s="46" t="s">
        <v>70</v>
      </c>
      <c r="F61" s="110">
        <f>SUM(F62+F63+F64+F65)</f>
        <v>4489.09</v>
      </c>
      <c r="G61" s="111">
        <f>SUM(G62+G63+G64+G65)</f>
        <v>4358.58</v>
      </c>
      <c r="H61" s="109">
        <f t="shared" si="4"/>
        <v>97.092729261387049</v>
      </c>
    </row>
    <row r="62" spans="1:16" ht="17.25" customHeight="1" x14ac:dyDescent="0.2">
      <c r="B62" s="39"/>
      <c r="C62" s="37"/>
      <c r="D62" s="34" t="s">
        <v>22</v>
      </c>
      <c r="E62" s="90" t="s">
        <v>23</v>
      </c>
      <c r="F62" s="106">
        <v>573.16</v>
      </c>
      <c r="G62" s="108">
        <v>537.66999999999996</v>
      </c>
      <c r="H62" s="109">
        <f t="shared" si="4"/>
        <v>93.808011724474838</v>
      </c>
    </row>
    <row r="63" spans="1:16" ht="18.600000000000001" customHeight="1" x14ac:dyDescent="0.2">
      <c r="B63" s="39"/>
      <c r="C63" s="37"/>
      <c r="D63" s="34" t="s">
        <v>24</v>
      </c>
      <c r="E63" s="38" t="s">
        <v>56</v>
      </c>
      <c r="F63" s="106">
        <v>81.680000000000007</v>
      </c>
      <c r="G63" s="108">
        <v>76.63</v>
      </c>
      <c r="H63" s="109">
        <f t="shared" si="4"/>
        <v>93.817335945151797</v>
      </c>
    </row>
    <row r="64" spans="1:16" ht="18.600000000000001" customHeight="1" x14ac:dyDescent="0.2">
      <c r="B64" s="39"/>
      <c r="C64" s="37"/>
      <c r="D64" s="34" t="s">
        <v>25</v>
      </c>
      <c r="E64" s="38" t="s">
        <v>26</v>
      </c>
      <c r="F64" s="106">
        <v>500</v>
      </c>
      <c r="G64" s="108">
        <v>495.08</v>
      </c>
      <c r="H64" s="109">
        <f t="shared" si="4"/>
        <v>99.015999999999991</v>
      </c>
    </row>
    <row r="65" spans="1:8" ht="18.600000000000001" customHeight="1" x14ac:dyDescent="0.2">
      <c r="B65" s="39"/>
      <c r="C65" s="37"/>
      <c r="D65" s="34" t="s">
        <v>62</v>
      </c>
      <c r="E65" s="38" t="s">
        <v>64</v>
      </c>
      <c r="F65" s="106">
        <v>3334.25</v>
      </c>
      <c r="G65" s="108">
        <v>3249.2</v>
      </c>
      <c r="H65" s="109">
        <f t="shared" si="4"/>
        <v>97.449201469595849</v>
      </c>
    </row>
    <row r="66" spans="1:8" ht="16.5" customHeight="1" x14ac:dyDescent="0.2">
      <c r="A66" s="23"/>
      <c r="B66" s="24"/>
      <c r="C66" s="40"/>
      <c r="D66" s="40"/>
      <c r="E66" s="25" t="s">
        <v>48</v>
      </c>
      <c r="F66" s="26">
        <f>SUM(F6+F24+F32+F40+F51+F59+F61)</f>
        <v>3355065.82</v>
      </c>
      <c r="G66" s="98">
        <f>SUM(G6+G24+G32+G40+G51+G59+G61)</f>
        <v>1768961.3699999999</v>
      </c>
      <c r="H66" s="99">
        <f t="shared" si="4"/>
        <v>52.725086925418353</v>
      </c>
    </row>
    <row r="71" spans="1:8" x14ac:dyDescent="0.2">
      <c r="B71" s="32"/>
      <c r="C71" s="32"/>
      <c r="D71" s="32"/>
      <c r="E71" s="31"/>
      <c r="F71" s="44"/>
      <c r="G71" s="33"/>
      <c r="H71" s="47"/>
    </row>
    <row r="79" spans="1:8" x14ac:dyDescent="0.2">
      <c r="A79" s="48"/>
    </row>
    <row r="99" spans="1:8" x14ac:dyDescent="0.2">
      <c r="A99" s="119"/>
    </row>
    <row r="100" spans="1:8" x14ac:dyDescent="0.2">
      <c r="H100" s="120"/>
    </row>
    <row r="106" spans="1:8" x14ac:dyDescent="0.2">
      <c r="H106" s="2">
        <v>73</v>
      </c>
    </row>
    <row r="114" spans="1:1" x14ac:dyDescent="0.2">
      <c r="A114" s="59"/>
    </row>
    <row r="127" spans="1:1" x14ac:dyDescent="0.2">
      <c r="A127" s="59"/>
    </row>
  </sheetData>
  <sheetProtection selectLockedCells="1" selectUnlockedCells="1"/>
  <mergeCells count="3">
    <mergeCell ref="G2:H2"/>
    <mergeCell ref="A1:H1"/>
    <mergeCell ref="A49:H49"/>
  </mergeCells>
  <pageMargins left="0.15748031496062992" right="0.15748031496062992" top="7.874015748031496E-2" bottom="0" header="0" footer="0.11811023622047245"/>
  <pageSetup paperSize="9" firstPageNumber="0" orientation="portrait" r:id="rId1"/>
  <headerFooter alignWithMargins="0">
    <oddHeader>&amp;R
72</oddHead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RowHeight="10.199999999999999" x14ac:dyDescent="0.2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/>
  </sheetViews>
  <sheetFormatPr defaultRowHeight="10.199999999999999" x14ac:dyDescent="0.2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/>
  </sheetViews>
  <sheetFormatPr defaultRowHeight="10.199999999999999" x14ac:dyDescent="0.2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workbookViewId="0"/>
  </sheetViews>
  <sheetFormatPr defaultRowHeight="10.199999999999999" x14ac:dyDescent="0.2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workbookViewId="0"/>
  </sheetViews>
  <sheetFormatPr defaultRowHeight="10.199999999999999" x14ac:dyDescent="0.2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zareby</vt:lpstr>
      <vt:lpstr>Arkusz1</vt:lpstr>
      <vt:lpstr>Arkusz2</vt:lpstr>
      <vt:lpstr>Arkusz3</vt:lpstr>
      <vt:lpstr>Arkusz4</vt:lpstr>
      <vt:lpstr>Arkusz5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Ewa Werder</cp:lastModifiedBy>
  <cp:lastPrinted>2022-08-23T11:39:19Z</cp:lastPrinted>
  <dcterms:created xsi:type="dcterms:W3CDTF">2020-07-14T13:23:30Z</dcterms:created>
  <dcterms:modified xsi:type="dcterms:W3CDTF">2022-08-23T11:39:30Z</dcterms:modified>
</cp:coreProperties>
</file>