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Skarbnik2\Desktop\Informacja za I półrocze2022\11Szkoły\"/>
    </mc:Choice>
  </mc:AlternateContent>
  <xr:revisionPtr revIDLastSave="0" documentId="13_ncr:1_{30C7F9C6-897A-4E40-A157-D811CB087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9" i="1"/>
  <c r="H48" i="1"/>
  <c r="G48" i="1"/>
  <c r="I55" i="1"/>
  <c r="I56" i="1"/>
  <c r="H35" i="1"/>
  <c r="G35" i="1"/>
  <c r="I40" i="1"/>
  <c r="H25" i="1"/>
  <c r="G25" i="1"/>
  <c r="I32" i="1"/>
  <c r="I31" i="1"/>
  <c r="H7" i="1"/>
  <c r="G7" i="1"/>
  <c r="I24" i="1"/>
  <c r="I23" i="1"/>
  <c r="I41" i="1"/>
  <c r="I54" i="1"/>
  <c r="I53" i="1"/>
  <c r="I39" i="1"/>
  <c r="I36" i="1"/>
  <c r="I37" i="1"/>
  <c r="I38" i="1"/>
  <c r="I35" i="1" l="1"/>
  <c r="I48" i="1"/>
  <c r="I30" i="1"/>
  <c r="I22" i="1"/>
  <c r="I13" i="1"/>
  <c r="I14" i="1"/>
  <c r="I57" i="1"/>
  <c r="I49" i="1"/>
  <c r="I50" i="1"/>
  <c r="I8" i="1"/>
  <c r="I9" i="1"/>
  <c r="I10" i="1"/>
  <c r="I11" i="1"/>
  <c r="I12" i="1"/>
  <c r="I15" i="1"/>
  <c r="I16" i="1"/>
  <c r="I17" i="1"/>
  <c r="I18" i="1"/>
  <c r="I19" i="1"/>
  <c r="I20" i="1"/>
  <c r="I21" i="1"/>
  <c r="I26" i="1"/>
  <c r="I27" i="1"/>
  <c r="I28" i="1"/>
  <c r="I29" i="1"/>
  <c r="I33" i="1"/>
  <c r="I34" i="1"/>
  <c r="I51" i="1"/>
  <c r="I52" i="1"/>
  <c r="I58" i="1"/>
  <c r="H6" i="1" l="1"/>
  <c r="H59" i="1"/>
  <c r="I25" i="1"/>
  <c r="I7" i="1"/>
  <c r="I59" i="1" l="1"/>
  <c r="I6" i="1"/>
</calcChain>
</file>

<file path=xl/sharedStrings.xml><?xml version="1.0" encoding="utf-8"?>
<sst xmlns="http://schemas.openxmlformats.org/spreadsheetml/2006/main" count="115" uniqueCount="69">
  <si>
    <t>Tabela nr 2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</si>
  <si>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</si>
  <si>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</si>
  <si>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</si>
  <si>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</si>
  <si>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</si>
  <si>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</si>
  <si>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</si>
  <si>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1</t>
  </si>
  <si>
    <t>2</t>
  </si>
  <si>
    <t>3</t>
  </si>
  <si>
    <t>4</t>
  </si>
  <si>
    <t>5</t>
  </si>
  <si>
    <t>6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</si>
  <si>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</si>
  <si>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</si>
  <si>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</si>
  <si>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</si>
  <si>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</si>
  <si>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</si>
  <si>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</si>
  <si>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</si>
  <si>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</si>
  <si>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</si>
  <si>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</si>
  <si>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</si>
  <si>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</si>
  <si>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</si>
  <si>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</si>
  <si>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</si>
  <si>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</si>
  <si>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</si>
  <si>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</si>
  <si>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</si>
  <si>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</si>
  <si>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</si>
  <si>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</si>
  <si>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</si>
  <si>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</si>
  <si>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</si>
  <si>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</si>
  <si>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</si>
  <si>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</si>
  <si>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80103</t>
  </si>
  <si>
    <t>Oddziały przedszkolne w szkołach podstawowych</t>
  </si>
  <si>
    <t>80148</t>
  </si>
  <si>
    <t>Stołówki szkolne i przedszkolne</t>
  </si>
  <si>
    <t>4220</t>
  </si>
  <si>
    <t>Zakup środków żywności</t>
  </si>
  <si>
    <t>80150</t>
  </si>
  <si>
    <t>Razem:</t>
  </si>
  <si>
    <t>Realizacja zadań wymagających stosowania specjalnej organizacji nauki i metod pracy dla dzieci i młodzieży w szkołach podstawowych</t>
  </si>
  <si>
    <t>Zakup środków dydaktycznych i książek</t>
  </si>
  <si>
    <t>4240</t>
  </si>
  <si>
    <t>80153</t>
  </si>
  <si>
    <t>Zapewnienie uczniom prawa do bezpłatnego dostępu do podręczników, materiałów edukacyjnych lub materiałów ćwiczeniowych</t>
  </si>
  <si>
    <t>Składki na Fundusz Pracy oraz Fundusz Solidarnościowy</t>
  </si>
  <si>
    <t>4170</t>
  </si>
  <si>
    <t>Wynagrodzenia bezosobowe</t>
  </si>
  <si>
    <t>4710</t>
  </si>
  <si>
    <t>Wpłaty na PPK finansowane przez podmiot zatrudniający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</si>
  <si>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</si>
  <si>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</si>
  <si>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INFORMACJA Z WYKONANIA WYDATKÓW ZA I PÓŁROCZE 2022 R. SZKOŁA PODSTAWOWA                                        W DUCZYMINIE</t>
  </si>
  <si>
    <t>4790</t>
  </si>
  <si>
    <t>4800</t>
  </si>
  <si>
    <t>Wynagrodzenie osobowe nauczycieli</t>
  </si>
  <si>
    <t>Dodatkowe wynagrodzenie roczne nauczycieli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</si>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</sst>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8"/>
      <color indexed="8"/>
      <name val="Arial"/>
      <family val="2"/>
      <charset val="204"/>
    </font>
    <font>
      <sz val="10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7.5"/>
      <color indexed="8"/>
      <name val="Cambria"/>
      <family val="1"/>
      <charset val="238"/>
    </font>
    <font>
      <b/>
      <sz val="6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8.25"/>
      <color indexed="8"/>
      <name val="Cambria"/>
      <family val="1"/>
      <charset val="238"/>
    </font>
    <font>
      <sz val="12"/>
      <color indexed="8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8.5"/>
      <color indexed="8"/>
      <name val="Cambria"/>
      <family val="1"/>
      <charset val="238"/>
    </font>
    <font>
      <i/>
      <sz val="8.5"/>
      <color indexed="8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65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>
      <alignment vertical="top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4" fillId="2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 vertical="top" wrapText="1"/>
      <protection locked="0"/>
    </xf>
    <xf numFmtId="49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>
      <alignment vertical="top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>
      <alignment vertical="top"/>
    </xf>
    <xf numFmtId="0" fontId="9" fillId="0" borderId="7" xfId="0" applyFont="1" applyBorder="1">
      <alignment vertical="top"/>
    </xf>
    <xf numFmtId="0" fontId="9" fillId="0" borderId="0" xfId="0" applyFont="1" applyBorder="1">
      <alignment vertical="top"/>
    </xf>
    <xf numFmtId="4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right" indent="1"/>
      <protection locked="0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>
      <alignment horizontal="left" vertical="center" wrapText="1"/>
    </xf>
    <xf numFmtId="164" fontId="10" fillId="2" borderId="18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 applyProtection="1">
      <alignment horizontal="right"/>
      <protection locked="0"/>
    </xf>
    <xf numFmtId="49" fontId="9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1" xfId="0" applyNumberFormat="1" applyFont="1" applyFill="1" applyBorder="1" applyAlignment="1" applyProtection="1">
      <alignment vertical="center"/>
      <protection locked="0"/>
    </xf>
    <xf numFmtId="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2" xfId="0" applyNumberFormat="1" applyFont="1" applyFill="1" applyBorder="1" applyAlignment="1" applyProtection="1">
      <alignment vertical="center" wrapText="1"/>
      <protection locked="0"/>
    </xf>
    <xf numFmtId="4" fontId="9" fillId="2" borderId="22" xfId="0" applyNumberFormat="1" applyFont="1" applyFill="1" applyBorder="1" applyAlignment="1" applyProtection="1">
      <alignment vertical="center" wrapText="1"/>
      <protection locked="0"/>
    </xf>
    <xf numFmtId="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1" xfId="0" applyNumberFormat="1" applyFont="1" applyFill="1" applyBorder="1" applyAlignment="1" applyProtection="1">
      <alignment vertical="center" wrapText="1"/>
      <protection locked="0"/>
    </xf>
    <xf numFmtId="49" fontId="9" fillId="2" borderId="17" xfId="0" applyNumberFormat="1" applyFont="1" applyFill="1" applyBorder="1" applyAlignment="1" applyProtection="1">
      <alignment vertical="center" wrapText="1"/>
      <protection locked="0"/>
    </xf>
    <xf numFmtId="4" fontId="10" fillId="2" borderId="1" xfId="0" applyNumberFormat="1" applyFont="1" applyFill="1" applyBorder="1" applyAlignment="1" applyProtection="1">
      <alignment vertical="center" wrapText="1"/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39" fontId="11" fillId="0" borderId="27" xfId="0" applyNumberFormat="1" applyFont="1" applyBorder="1" applyAlignment="1">
      <alignment horizontal="right" vertical="center" wrapText="1"/>
    </xf>
    <xf numFmtId="39" fontId="14" fillId="0" borderId="27" xfId="0" applyNumberFormat="1" applyFont="1" applyBorder="1" applyAlignment="1">
      <alignment horizontal="right" vertical="center" wrapText="1"/>
    </xf>
    <xf numFmtId="4" fontId="14" fillId="2" borderId="22" xfId="0" applyNumberFormat="1" applyFont="1" applyFill="1" applyBorder="1" applyAlignment="1" applyProtection="1">
      <alignment vertical="center" wrapTex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10" xfId="0" applyNumberFormat="1" applyFont="1" applyFill="1" applyBorder="1" applyAlignment="1" applyProtection="1">
      <alignment vertical="center" wrapText="1"/>
      <protection locked="0"/>
    </xf>
    <xf numFmtId="164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4" xfId="0" applyNumberFormat="1" applyFont="1" applyFill="1" applyBorder="1" applyAlignment="1" applyProtection="1">
      <alignment vertical="center" wrapText="1"/>
      <protection locked="0"/>
    </xf>
    <xf numFmtId="164" fontId="14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5" xfId="0" applyNumberFormat="1" applyFont="1" applyFill="1" applyBorder="1" applyAlignment="1" applyProtection="1">
      <alignment vertical="center" wrapText="1"/>
      <protection locked="0"/>
    </xf>
    <xf numFmtId="164" fontId="14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>
      <alignment vertical="top"/>
    </xf>
    <xf numFmtId="164" fontId="14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/>
    </xf>
    <xf numFmtId="4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0" xfId="0" applyNumberFormat="1" applyFont="1" applyFill="1" applyBorder="1" applyAlignment="1" applyProtection="1">
      <alignment vertical="center" wrapText="1"/>
      <protection locked="0"/>
    </xf>
    <xf numFmtId="164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9" xfId="0" applyNumberFormat="1" applyFont="1" applyFill="1" applyBorder="1" applyAlignment="1" applyProtection="1">
      <alignment horizontal="left" vertical="center" wrapText="1"/>
      <protection locked="0"/>
    </xf>
    <xf numFmtId="4" fontId="14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3" xfId="0" applyNumberFormat="1" applyFont="1" applyFill="1" applyBorder="1" applyAlignment="1" applyProtection="1">
      <alignment vertical="center" wrapText="1"/>
      <protection locked="0"/>
    </xf>
    <xf numFmtId="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  <protection locked="0"/>
    </xf>
    <xf numFmtId="4" fontId="14" fillId="2" borderId="42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42" xfId="0" applyNumberFormat="1" applyFont="1" applyFill="1" applyBorder="1" applyAlignment="1" applyProtection="1">
      <alignment vertical="center" wrapText="1"/>
      <protection locked="0"/>
    </xf>
    <xf numFmtId="49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39" fontId="14" fillId="0" borderId="43" xfId="0" applyNumberFormat="1" applyFont="1" applyBorder="1" applyAlignment="1">
      <alignment horizontal="right" vertical="center" wrapText="1"/>
    </xf>
    <xf numFmtId="39" fontId="14" fillId="0" borderId="5" xfId="0" applyNumberFormat="1" applyFont="1" applyBorder="1" applyAlignment="1">
      <alignment horizontal="right" vertical="center" wrapText="1"/>
    </xf>
    <xf numFmtId="49" fontId="9" fillId="2" borderId="22" xfId="0" applyNumberFormat="1" applyFont="1" applyFill="1" applyBorder="1" applyAlignment="1" applyProtection="1">
      <alignment horizontal="left" vertical="center" wrapText="1"/>
      <protection locked="0"/>
    </xf>
    <xf numFmtId="4" fontId="9" fillId="2" borderId="9" xfId="0" applyNumberFormat="1" applyFont="1" applyFill="1" applyBorder="1" applyAlignment="1" applyProtection="1">
      <alignment vertical="center" wrapText="1"/>
      <protection locked="0"/>
    </xf>
    <xf numFmtId="39" fontId="11" fillId="0" borderId="44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39" fontId="11" fillId="0" borderId="10" xfId="0" applyNumberFormat="1" applyFont="1" applyBorder="1" applyAlignment="1">
      <alignment horizontal="right" vertical="center" wrapText="1"/>
    </xf>
    <xf numFmtId="49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vertical="center" wrapText="1"/>
      <protection locked="0"/>
    </xf>
    <xf numFmtId="49" fontId="9" fillId="4" borderId="17" xfId="0" applyNumberFormat="1" applyFont="1" applyFill="1" applyBorder="1" applyAlignment="1" applyProtection="1">
      <alignment vertical="center" wrapText="1"/>
      <protection locked="0"/>
    </xf>
    <xf numFmtId="49" fontId="9" fillId="4" borderId="13" xfId="0" applyNumberFormat="1" applyFont="1" applyFill="1" applyBorder="1" applyAlignment="1" applyProtection="1">
      <alignment vertical="center" wrapText="1"/>
      <protection locked="0"/>
    </xf>
    <xf numFmtId="49" fontId="9" fillId="4" borderId="48" xfId="0" applyNumberFormat="1" applyFont="1" applyFill="1" applyBorder="1" applyAlignment="1" applyProtection="1">
      <alignment vertical="center" wrapText="1"/>
      <protection locked="0"/>
    </xf>
    <xf numFmtId="3" fontId="9" fillId="0" borderId="0" xfId="0" applyNumberFormat="1" applyFont="1" applyFill="1" applyBorder="1" applyAlignment="1" applyProtection="1">
      <alignment horizontal="left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showGridLines="0" tabSelected="1" zoomScale="115" zoomScaleNormal="115" workbookViewId="0">
      <selection activeCell="N9" sqref="N9"/>
    </sheetView>
  </sheetViews>
  <sheetFormatPr defaultColWidth="9.28515625" defaultRowHeight="13.2" x14ac:dyDescent="0.25"/>
  <cols>
    <col min="1" max="1" width="2.42578125" style="1" customWidth="1"/>
    <col min="2" max="2" width="7" style="1" customWidth="1"/>
    <col min="3" max="3" width="8" style="1" customWidth="1"/>
    <col min="4" max="4" width="1.140625" style="1" customWidth="1"/>
    <col min="5" max="5" width="9.42578125" style="1" customWidth="1"/>
    <col min="6" max="6" width="58.140625" style="1" customWidth="1"/>
    <col min="7" max="7" width="14.85546875" style="2" customWidth="1"/>
    <col min="8" max="8" width="15.140625" style="1" customWidth="1"/>
    <col min="9" max="9" width="8.85546875" style="3" customWidth="1"/>
    <col min="10" max="10" width="9.28515625" style="164"/>
    <col min="11" max="16384" width="9.28515625" style="4"/>
  </cols>
  <sheetData>
    <row r="1" spans="1:13" ht="28.2" customHeight="1" x14ac:dyDescent="0.25">
      <c r="A1" s="144" t="s">
        <v>63</v>
      </c>
      <c r="B1" s="144"/>
      <c r="C1" s="144"/>
      <c r="D1" s="144"/>
      <c r="E1" s="144"/>
      <c r="F1" s="144"/>
      <c r="G1" s="144"/>
      <c r="H1" s="144"/>
      <c r="I1" s="144"/>
      <c r="J1" s="163"/>
    </row>
    <row r="2" spans="1:13" ht="22.95" customHeight="1" x14ac:dyDescent="0.25">
      <c r="A2" s="6"/>
      <c r="B2" s="7"/>
      <c r="C2" s="7"/>
      <c r="D2" s="7"/>
      <c r="E2" s="7"/>
      <c r="F2" s="7"/>
      <c r="G2" s="8"/>
      <c r="H2" s="145" t="s">
        <v>0</v>
      </c>
      <c r="I2" s="145"/>
    </row>
    <row r="3" spans="1:13" ht="22.95" customHeight="1" x14ac:dyDescent="0.25">
      <c r="A3" s="6"/>
      <c r="B3" s="7"/>
      <c r="C3" s="7"/>
      <c r="D3" s="7"/>
      <c r="E3" s="7"/>
      <c r="F3" s="7"/>
      <c r="G3" s="8"/>
      <c r="H3" s="38"/>
      <c r="I3" s="38"/>
    </row>
    <row r="4" spans="1:13" s="5" customFormat="1" ht="22.95" customHeight="1" x14ac:dyDescent="0.2">
      <c r="A4" s="9"/>
      <c r="B4" s="88" t="s">
        <v>1</v>
      </c>
      <c r="C4" s="89" t="s">
        <v>2</v>
      </c>
      <c r="D4" s="90"/>
      <c r="E4" s="88" t="s">
        <v>3</v>
      </c>
      <c r="F4" s="88" t="s">
        <v>4</v>
      </c>
      <c r="G4" s="91" t="s">
        <v>5</v>
      </c>
      <c r="H4" s="91" t="s">
        <v>6</v>
      </c>
      <c r="I4" s="92" t="s">
        <v>7</v>
      </c>
      <c r="J4" s="163"/>
    </row>
    <row r="5" spans="1:13" s="5" customFormat="1" ht="16.95" customHeight="1" x14ac:dyDescent="0.2">
      <c r="A5" s="9"/>
      <c r="B5" s="116" t="s">
        <v>8</v>
      </c>
      <c r="C5" s="117" t="s">
        <v>9</v>
      </c>
      <c r="D5" s="118"/>
      <c r="E5" s="119" t="s">
        <v>10</v>
      </c>
      <c r="F5" s="119" t="s">
        <v>11</v>
      </c>
      <c r="G5" s="117" t="s">
        <v>12</v>
      </c>
      <c r="H5" s="117" t="s">
        <v>13</v>
      </c>
      <c r="I5" s="120">
        <v>7</v>
      </c>
      <c r="J5" s="163"/>
    </row>
    <row r="6" spans="1:13" ht="17.100000000000001" customHeight="1" x14ac:dyDescent="0.25">
      <c r="A6" s="10"/>
      <c r="B6" s="11" t="s">
        <v>14</v>
      </c>
      <c r="C6" s="12"/>
      <c r="D6" s="13"/>
      <c r="E6" s="11"/>
      <c r="F6" s="14" t="s">
        <v>15</v>
      </c>
      <c r="G6" s="54">
        <f>SUM(G7+G25+G33+G35+G48+G57)</f>
        <v>2216410.62</v>
      </c>
      <c r="H6" s="54">
        <f>SUM(H7+H25+H33+H48+H57+H35)</f>
        <v>1120955.4800000002</v>
      </c>
      <c r="I6" s="15">
        <f t="shared" ref="I6:I50" si="0">H6/G6%</f>
        <v>50.575262087491716</v>
      </c>
    </row>
    <row r="7" spans="1:13" ht="17.100000000000001" customHeight="1" x14ac:dyDescent="0.25">
      <c r="A7" s="10"/>
      <c r="B7" s="16"/>
      <c r="C7" s="146" t="s">
        <v>16</v>
      </c>
      <c r="D7" s="146"/>
      <c r="E7" s="17"/>
      <c r="F7" s="18" t="s">
        <v>17</v>
      </c>
      <c r="G7" s="55">
        <f>SUM(G8+G9+G10+G11+G12+G13+G14+G15+G16+G17+G18+G19+G20+G21+G22+G23+G24)</f>
        <v>1740436.02</v>
      </c>
      <c r="H7" s="55">
        <f>SUM(H8+H9+H10+H11+H12+H13+H14+H15+H16+H17+H18+H19+H20+H21+H22+H23+H24)</f>
        <v>882070.25000000012</v>
      </c>
      <c r="I7" s="19">
        <f t="shared" si="0"/>
        <v>50.680992571045508</v>
      </c>
    </row>
    <row r="8" spans="1:13" ht="17.100000000000001" customHeight="1" x14ac:dyDescent="0.25">
      <c r="A8" s="10"/>
      <c r="B8" s="16"/>
      <c r="C8" s="141"/>
      <c r="D8" s="141"/>
      <c r="E8" s="20" t="s">
        <v>18</v>
      </c>
      <c r="F8" s="21" t="s">
        <v>19</v>
      </c>
      <c r="G8" s="65">
        <v>57289.23</v>
      </c>
      <c r="H8" s="66">
        <v>27116.14</v>
      </c>
      <c r="I8" s="67">
        <f t="shared" si="0"/>
        <v>47.332002891293882</v>
      </c>
      <c r="M8" s="23"/>
    </row>
    <row r="9" spans="1:13" ht="17.100000000000001" customHeight="1" x14ac:dyDescent="0.25">
      <c r="A9" s="10"/>
      <c r="B9" s="16"/>
      <c r="C9" s="141"/>
      <c r="D9" s="141"/>
      <c r="E9" s="20" t="s">
        <v>20</v>
      </c>
      <c r="F9" s="21" t="s">
        <v>21</v>
      </c>
      <c r="G9" s="65">
        <v>248695.37</v>
      </c>
      <c r="H9" s="66">
        <v>114374.81</v>
      </c>
      <c r="I9" s="67">
        <f t="shared" si="0"/>
        <v>45.989923334720707</v>
      </c>
    </row>
    <row r="10" spans="1:13" ht="17.100000000000001" customHeight="1" x14ac:dyDescent="0.25">
      <c r="A10" s="10"/>
      <c r="B10" s="16"/>
      <c r="C10" s="141"/>
      <c r="D10" s="141"/>
      <c r="E10" s="20" t="s">
        <v>22</v>
      </c>
      <c r="F10" s="21" t="s">
        <v>23</v>
      </c>
      <c r="G10" s="65">
        <v>16817.36</v>
      </c>
      <c r="H10" s="66">
        <v>16817.36</v>
      </c>
      <c r="I10" s="67">
        <f t="shared" si="0"/>
        <v>100.00000000000001</v>
      </c>
    </row>
    <row r="11" spans="1:13" ht="17.100000000000001" customHeight="1" x14ac:dyDescent="0.25">
      <c r="A11" s="10"/>
      <c r="B11" s="16"/>
      <c r="C11" s="141"/>
      <c r="D11" s="141"/>
      <c r="E11" s="20" t="s">
        <v>24</v>
      </c>
      <c r="F11" s="21" t="s">
        <v>25</v>
      </c>
      <c r="G11" s="65">
        <v>206280.28</v>
      </c>
      <c r="H11" s="66">
        <v>111123.7</v>
      </c>
      <c r="I11" s="67">
        <f t="shared" si="0"/>
        <v>53.870248770265391</v>
      </c>
    </row>
    <row r="12" spans="1:13" ht="15" customHeight="1" x14ac:dyDescent="0.25">
      <c r="A12" s="10"/>
      <c r="B12" s="16"/>
      <c r="C12" s="141"/>
      <c r="D12" s="141"/>
      <c r="E12" s="20" t="s">
        <v>26</v>
      </c>
      <c r="F12" s="21" t="s">
        <v>56</v>
      </c>
      <c r="G12" s="65">
        <v>30032.14</v>
      </c>
      <c r="H12" s="66">
        <v>9691.2000000000007</v>
      </c>
      <c r="I12" s="67">
        <f t="shared" si="0"/>
        <v>32.269428685401714</v>
      </c>
    </row>
    <row r="13" spans="1:13" ht="15" customHeight="1" x14ac:dyDescent="0.25">
      <c r="A13" s="10"/>
      <c r="B13" s="85"/>
      <c r="C13" s="86"/>
      <c r="D13" s="87"/>
      <c r="E13" s="20" t="s">
        <v>57</v>
      </c>
      <c r="F13" s="21" t="s">
        <v>58</v>
      </c>
      <c r="G13" s="65">
        <v>4200</v>
      </c>
      <c r="H13" s="66">
        <v>2100</v>
      </c>
      <c r="I13" s="67">
        <f t="shared" si="0"/>
        <v>50</v>
      </c>
    </row>
    <row r="14" spans="1:13" ht="17.100000000000001" customHeight="1" x14ac:dyDescent="0.25">
      <c r="A14" s="10"/>
      <c r="B14" s="16"/>
      <c r="C14" s="142"/>
      <c r="D14" s="143"/>
      <c r="E14" s="20" t="s">
        <v>27</v>
      </c>
      <c r="F14" s="21" t="s">
        <v>28</v>
      </c>
      <c r="G14" s="65">
        <v>65000</v>
      </c>
      <c r="H14" s="66">
        <v>30002.89</v>
      </c>
      <c r="I14" s="67">
        <f t="shared" si="0"/>
        <v>46.158292307692307</v>
      </c>
    </row>
    <row r="15" spans="1:13" ht="17.100000000000001" customHeight="1" x14ac:dyDescent="0.25">
      <c r="A15" s="10"/>
      <c r="B15" s="16"/>
      <c r="C15" s="141"/>
      <c r="D15" s="141"/>
      <c r="E15" s="20" t="s">
        <v>29</v>
      </c>
      <c r="F15" s="21" t="s">
        <v>30</v>
      </c>
      <c r="G15" s="65">
        <v>22000</v>
      </c>
      <c r="H15" s="66">
        <v>6708.37</v>
      </c>
      <c r="I15" s="67">
        <f t="shared" si="0"/>
        <v>30.492590909090907</v>
      </c>
    </row>
    <row r="16" spans="1:13" ht="17.100000000000001" customHeight="1" x14ac:dyDescent="0.25">
      <c r="A16" s="10"/>
      <c r="B16" s="16"/>
      <c r="C16" s="141"/>
      <c r="D16" s="141"/>
      <c r="E16" s="20" t="s">
        <v>31</v>
      </c>
      <c r="F16" s="21" t="s">
        <v>32</v>
      </c>
      <c r="G16" s="65">
        <v>600</v>
      </c>
      <c r="H16" s="66">
        <v>0</v>
      </c>
      <c r="I16" s="67">
        <f t="shared" si="0"/>
        <v>0</v>
      </c>
    </row>
    <row r="17" spans="1:15" ht="17.25" customHeight="1" x14ac:dyDescent="0.25">
      <c r="A17" s="10"/>
      <c r="B17" s="16"/>
      <c r="C17" s="141"/>
      <c r="D17" s="141"/>
      <c r="E17" s="20" t="s">
        <v>33</v>
      </c>
      <c r="F17" s="21" t="s">
        <v>34</v>
      </c>
      <c r="G17" s="65">
        <v>37261</v>
      </c>
      <c r="H17" s="66">
        <v>9617.98</v>
      </c>
      <c r="I17" s="67">
        <f t="shared" si="0"/>
        <v>25.812458066074445</v>
      </c>
      <c r="O17" s="23"/>
    </row>
    <row r="18" spans="1:15" ht="17.100000000000001" customHeight="1" x14ac:dyDescent="0.25">
      <c r="A18" s="10"/>
      <c r="B18" s="16"/>
      <c r="C18" s="141"/>
      <c r="D18" s="141"/>
      <c r="E18" s="20" t="s">
        <v>35</v>
      </c>
      <c r="F18" s="21" t="s">
        <v>36</v>
      </c>
      <c r="G18" s="65">
        <v>1800</v>
      </c>
      <c r="H18" s="66">
        <v>832.08</v>
      </c>
      <c r="I18" s="67">
        <f t="shared" si="0"/>
        <v>46.226666666666667</v>
      </c>
    </row>
    <row r="19" spans="1:15" ht="17.100000000000001" customHeight="1" x14ac:dyDescent="0.25">
      <c r="A19" s="10"/>
      <c r="B19" s="16"/>
      <c r="C19" s="141"/>
      <c r="D19" s="141"/>
      <c r="E19" s="20" t="s">
        <v>37</v>
      </c>
      <c r="F19" s="21" t="s">
        <v>38</v>
      </c>
      <c r="G19" s="65">
        <v>300</v>
      </c>
      <c r="H19" s="66">
        <v>174</v>
      </c>
      <c r="I19" s="67">
        <f t="shared" si="0"/>
        <v>58</v>
      </c>
    </row>
    <row r="20" spans="1:15" ht="17.100000000000001" customHeight="1" x14ac:dyDescent="0.25">
      <c r="A20" s="10"/>
      <c r="B20" s="16"/>
      <c r="C20" s="141"/>
      <c r="D20" s="141"/>
      <c r="E20" s="20" t="s">
        <v>39</v>
      </c>
      <c r="F20" s="21" t="s">
        <v>40</v>
      </c>
      <c r="G20" s="65">
        <v>3069</v>
      </c>
      <c r="H20" s="66">
        <v>3069</v>
      </c>
      <c r="I20" s="67">
        <f t="shared" si="0"/>
        <v>100</v>
      </c>
    </row>
    <row r="21" spans="1:15" ht="17.100000000000001" customHeight="1" x14ac:dyDescent="0.25">
      <c r="A21" s="10"/>
      <c r="B21" s="122"/>
      <c r="C21" s="107"/>
      <c r="D21" s="24"/>
      <c r="E21" s="20" t="s">
        <v>41</v>
      </c>
      <c r="F21" s="21" t="s">
        <v>42</v>
      </c>
      <c r="G21" s="65">
        <v>68497.509999999995</v>
      </c>
      <c r="H21" s="66">
        <v>51373.13</v>
      </c>
      <c r="I21" s="67">
        <f t="shared" si="0"/>
        <v>74.999996350232294</v>
      </c>
    </row>
    <row r="22" spans="1:15" ht="17.100000000000001" customHeight="1" x14ac:dyDescent="0.25">
      <c r="A22" s="10"/>
      <c r="B22" s="122"/>
      <c r="C22" s="107"/>
      <c r="D22" s="87"/>
      <c r="E22" s="20" t="s">
        <v>59</v>
      </c>
      <c r="F22" s="21" t="s">
        <v>60</v>
      </c>
      <c r="G22" s="124">
        <v>150</v>
      </c>
      <c r="H22" s="66">
        <v>0</v>
      </c>
      <c r="I22" s="67">
        <f t="shared" si="0"/>
        <v>0</v>
      </c>
    </row>
    <row r="23" spans="1:15" ht="17.100000000000001" customHeight="1" x14ac:dyDescent="0.25">
      <c r="A23" s="10"/>
      <c r="B23" s="122"/>
      <c r="C23" s="107"/>
      <c r="D23" s="123"/>
      <c r="E23" s="20" t="s">
        <v>64</v>
      </c>
      <c r="F23" s="21" t="s">
        <v>66</v>
      </c>
      <c r="G23" s="125">
        <v>903594.25</v>
      </c>
      <c r="H23" s="66">
        <v>424219.71</v>
      </c>
      <c r="I23" s="67">
        <f t="shared" si="0"/>
        <v>46.948031154470058</v>
      </c>
    </row>
    <row r="24" spans="1:15" ht="17.100000000000001" customHeight="1" x14ac:dyDescent="0.25">
      <c r="A24" s="10"/>
      <c r="B24" s="122"/>
      <c r="C24" s="112"/>
      <c r="D24" s="123"/>
      <c r="E24" s="20" t="s">
        <v>65</v>
      </c>
      <c r="F24" s="21" t="s">
        <v>67</v>
      </c>
      <c r="G24" s="125">
        <v>74849.88</v>
      </c>
      <c r="H24" s="66">
        <v>74849.88</v>
      </c>
      <c r="I24" s="67">
        <f t="shared" si="0"/>
        <v>100</v>
      </c>
    </row>
    <row r="25" spans="1:15" ht="17.100000000000001" customHeight="1" x14ac:dyDescent="0.25">
      <c r="A25" s="10"/>
      <c r="B25" s="16"/>
      <c r="C25" s="149" t="s">
        <v>43</v>
      </c>
      <c r="D25" s="146"/>
      <c r="E25" s="17"/>
      <c r="F25" s="18" t="s">
        <v>44</v>
      </c>
      <c r="G25" s="55">
        <f>SUM(G26+G27+G28+G29+G30+G31+G32)</f>
        <v>203116.69999999998</v>
      </c>
      <c r="H25" s="55">
        <f>SUM(H26+H27+H28+H29+H30+H31+H32)</f>
        <v>104185.69</v>
      </c>
      <c r="I25" s="19">
        <f t="shared" si="0"/>
        <v>51.293512547220395</v>
      </c>
    </row>
    <row r="26" spans="1:15" ht="17.100000000000001" customHeight="1" x14ac:dyDescent="0.25">
      <c r="A26" s="10"/>
      <c r="B26" s="122"/>
      <c r="C26" s="150"/>
      <c r="D26" s="151"/>
      <c r="E26" s="131" t="s">
        <v>18</v>
      </c>
      <c r="F26" s="21" t="s">
        <v>19</v>
      </c>
      <c r="G26" s="64">
        <v>9408.7099999999991</v>
      </c>
      <c r="H26" s="57">
        <v>4509.8</v>
      </c>
      <c r="I26" s="22">
        <f t="shared" si="0"/>
        <v>47.932181988816751</v>
      </c>
    </row>
    <row r="27" spans="1:15" ht="17.100000000000001" customHeight="1" x14ac:dyDescent="0.25">
      <c r="A27" s="10"/>
      <c r="B27" s="122"/>
      <c r="C27" s="152"/>
      <c r="D27" s="153"/>
      <c r="E27" s="131" t="s">
        <v>24</v>
      </c>
      <c r="F27" s="21" t="s">
        <v>25</v>
      </c>
      <c r="G27" s="64">
        <v>25193.03</v>
      </c>
      <c r="H27" s="57">
        <v>14272.02</v>
      </c>
      <c r="I27" s="22">
        <f t="shared" si="0"/>
        <v>56.650668855631899</v>
      </c>
    </row>
    <row r="28" spans="1:15" ht="15" customHeight="1" x14ac:dyDescent="0.25">
      <c r="A28" s="10"/>
      <c r="B28" s="122"/>
      <c r="C28" s="147"/>
      <c r="D28" s="148"/>
      <c r="E28" s="131" t="s">
        <v>26</v>
      </c>
      <c r="F28" s="21" t="s">
        <v>56</v>
      </c>
      <c r="G28" s="64">
        <v>3509.71</v>
      </c>
      <c r="H28" s="57">
        <v>47.52</v>
      </c>
      <c r="I28" s="22">
        <f t="shared" si="0"/>
        <v>1.3539580193235341</v>
      </c>
    </row>
    <row r="29" spans="1:15" ht="17.100000000000001" customHeight="1" x14ac:dyDescent="0.25">
      <c r="A29" s="10"/>
      <c r="B29" s="122"/>
      <c r="C29" s="147"/>
      <c r="D29" s="148"/>
      <c r="E29" s="131" t="s">
        <v>41</v>
      </c>
      <c r="F29" s="21" t="s">
        <v>42</v>
      </c>
      <c r="G29" s="128">
        <v>6766.45</v>
      </c>
      <c r="H29" s="57">
        <v>5074.84</v>
      </c>
      <c r="I29" s="22">
        <f t="shared" si="0"/>
        <v>75.000036946995834</v>
      </c>
    </row>
    <row r="30" spans="1:15" ht="17.100000000000001" customHeight="1" x14ac:dyDescent="0.25">
      <c r="A30" s="10"/>
      <c r="B30" s="122"/>
      <c r="C30" s="107"/>
      <c r="D30" s="113"/>
      <c r="E30" s="131" t="s">
        <v>59</v>
      </c>
      <c r="F30" s="126" t="s">
        <v>60</v>
      </c>
      <c r="G30" s="130">
        <v>30</v>
      </c>
      <c r="H30" s="127">
        <v>0</v>
      </c>
      <c r="I30" s="22">
        <f t="shared" si="0"/>
        <v>0</v>
      </c>
    </row>
    <row r="31" spans="1:15" ht="17.100000000000001" customHeight="1" x14ac:dyDescent="0.25">
      <c r="A31" s="10"/>
      <c r="B31" s="122"/>
      <c r="C31" s="107"/>
      <c r="D31" s="113"/>
      <c r="E31" s="131" t="s">
        <v>64</v>
      </c>
      <c r="F31" s="21" t="s">
        <v>66</v>
      </c>
      <c r="G31" s="130">
        <v>146435.62</v>
      </c>
      <c r="H31" s="127">
        <v>68508.33</v>
      </c>
      <c r="I31" s="22">
        <f t="shared" si="0"/>
        <v>46.783924566987189</v>
      </c>
    </row>
    <row r="32" spans="1:15" ht="17.100000000000001" customHeight="1" x14ac:dyDescent="0.25">
      <c r="A32" s="10"/>
      <c r="B32" s="122"/>
      <c r="C32" s="112"/>
      <c r="D32" s="133"/>
      <c r="E32" s="131" t="s">
        <v>65</v>
      </c>
      <c r="F32" s="21" t="s">
        <v>67</v>
      </c>
      <c r="G32" s="130">
        <v>11773.18</v>
      </c>
      <c r="H32" s="127">
        <v>11773.18</v>
      </c>
      <c r="I32" s="22">
        <f t="shared" si="0"/>
        <v>100</v>
      </c>
    </row>
    <row r="33" spans="1:12" ht="17.100000000000001" customHeight="1" x14ac:dyDescent="0.25">
      <c r="A33" s="10"/>
      <c r="B33" s="16"/>
      <c r="C33" s="149" t="s">
        <v>45</v>
      </c>
      <c r="D33" s="149"/>
      <c r="E33" s="17"/>
      <c r="F33" s="18" t="s">
        <v>46</v>
      </c>
      <c r="G33" s="129">
        <v>22000</v>
      </c>
      <c r="H33" s="56">
        <v>7186.79</v>
      </c>
      <c r="I33" s="19">
        <f t="shared" si="0"/>
        <v>32.667227272727274</v>
      </c>
    </row>
    <row r="34" spans="1:12" ht="16.2" customHeight="1" x14ac:dyDescent="0.25">
      <c r="A34" s="10"/>
      <c r="B34" s="16"/>
      <c r="C34" s="141"/>
      <c r="D34" s="141"/>
      <c r="E34" s="20" t="s">
        <v>47</v>
      </c>
      <c r="F34" s="21" t="s">
        <v>48</v>
      </c>
      <c r="G34" s="103">
        <v>22000</v>
      </c>
      <c r="H34" s="104">
        <v>7186.79</v>
      </c>
      <c r="I34" s="81">
        <f t="shared" si="0"/>
        <v>32.667227272727274</v>
      </c>
    </row>
    <row r="35" spans="1:12" ht="49.2" customHeight="1" x14ac:dyDescent="0.25">
      <c r="A35" s="10"/>
      <c r="B35" s="101"/>
      <c r="C35" s="158" t="s">
        <v>61</v>
      </c>
      <c r="D35" s="159"/>
      <c r="E35" s="98"/>
      <c r="F35" s="102" t="s">
        <v>62</v>
      </c>
      <c r="G35" s="105">
        <f>SUM(G36+G37+G38+G39+G40+G41)</f>
        <v>25594.29</v>
      </c>
      <c r="H35" s="105">
        <f>SUM(H36+H37+H38+H39+H40+H41)</f>
        <v>15214.3</v>
      </c>
      <c r="I35" s="106">
        <f t="shared" si="0"/>
        <v>59.444118199801594</v>
      </c>
    </row>
    <row r="36" spans="1:12" ht="16.2" customHeight="1" x14ac:dyDescent="0.25">
      <c r="A36" s="10"/>
      <c r="B36" s="101"/>
      <c r="C36" s="86"/>
      <c r="D36" s="87"/>
      <c r="E36" s="39" t="s">
        <v>18</v>
      </c>
      <c r="F36" s="99" t="s">
        <v>19</v>
      </c>
      <c r="G36" s="69">
        <v>1304.95</v>
      </c>
      <c r="H36" s="70">
        <v>655.23</v>
      </c>
      <c r="I36" s="81">
        <f t="shared" si="0"/>
        <v>50.211119199969346</v>
      </c>
    </row>
    <row r="37" spans="1:12" ht="16.2" customHeight="1" x14ac:dyDescent="0.25">
      <c r="A37" s="10"/>
      <c r="B37" s="101"/>
      <c r="C37" s="86"/>
      <c r="D37" s="87"/>
      <c r="E37" s="20" t="s">
        <v>24</v>
      </c>
      <c r="F37" s="100" t="s">
        <v>25</v>
      </c>
      <c r="G37" s="69">
        <v>3563.53</v>
      </c>
      <c r="H37" s="70">
        <v>2119.33</v>
      </c>
      <c r="I37" s="81">
        <f t="shared" si="0"/>
        <v>59.472769978083527</v>
      </c>
    </row>
    <row r="38" spans="1:12" ht="16.2" customHeight="1" x14ac:dyDescent="0.25">
      <c r="A38" s="10"/>
      <c r="B38" s="107"/>
      <c r="C38" s="107"/>
      <c r="D38" s="87"/>
      <c r="E38" s="25" t="s">
        <v>26</v>
      </c>
      <c r="F38" s="109" t="s">
        <v>56</v>
      </c>
      <c r="G38" s="110">
        <v>510.56</v>
      </c>
      <c r="H38" s="111">
        <v>58.08</v>
      </c>
      <c r="I38" s="81">
        <f t="shared" si="0"/>
        <v>11.375744280789721</v>
      </c>
    </row>
    <row r="39" spans="1:12" ht="16.2" customHeight="1" x14ac:dyDescent="0.25">
      <c r="A39" s="10"/>
      <c r="B39" s="107"/>
      <c r="C39" s="107"/>
      <c r="D39" s="113"/>
      <c r="E39" s="40" t="s">
        <v>41</v>
      </c>
      <c r="F39" s="21" t="s">
        <v>42</v>
      </c>
      <c r="G39" s="69">
        <v>368.47</v>
      </c>
      <c r="H39" s="70">
        <v>276.35000000000002</v>
      </c>
      <c r="I39" s="71">
        <f t="shared" si="0"/>
        <v>74.99932151871252</v>
      </c>
    </row>
    <row r="40" spans="1:12" ht="16.2" customHeight="1" x14ac:dyDescent="0.25">
      <c r="A40" s="10"/>
      <c r="B40" s="132"/>
      <c r="C40" s="132"/>
      <c r="D40" s="93"/>
      <c r="E40" s="40" t="s">
        <v>64</v>
      </c>
      <c r="F40" s="21" t="s">
        <v>66</v>
      </c>
      <c r="G40" s="69">
        <v>19308.52</v>
      </c>
      <c r="H40" s="70">
        <v>11567.05</v>
      </c>
      <c r="I40" s="71">
        <f t="shared" si="0"/>
        <v>59.906455802930509</v>
      </c>
    </row>
    <row r="41" spans="1:12" ht="16.2" customHeight="1" x14ac:dyDescent="0.25">
      <c r="A41" s="10"/>
      <c r="B41" s="112"/>
      <c r="C41" s="112"/>
      <c r="D41" s="108"/>
      <c r="E41" s="40" t="s">
        <v>65</v>
      </c>
      <c r="F41" s="21" t="s">
        <v>67</v>
      </c>
      <c r="G41" s="69">
        <v>538.26</v>
      </c>
      <c r="H41" s="70">
        <v>538.26</v>
      </c>
      <c r="I41" s="71">
        <f t="shared" si="0"/>
        <v>100</v>
      </c>
    </row>
    <row r="42" spans="1:12" ht="16.2" customHeight="1" x14ac:dyDescent="0.25">
      <c r="A42" s="10"/>
      <c r="B42" s="93"/>
      <c r="C42" s="93"/>
      <c r="D42" s="93"/>
      <c r="E42" s="93"/>
      <c r="F42" s="94"/>
      <c r="G42" s="95"/>
      <c r="H42" s="96"/>
      <c r="I42" s="97"/>
    </row>
    <row r="43" spans="1:12" ht="16.2" customHeight="1" x14ac:dyDescent="0.25">
      <c r="A43" s="10"/>
      <c r="B43" s="93"/>
      <c r="C43" s="93"/>
      <c r="D43" s="93"/>
      <c r="E43" s="93"/>
      <c r="F43" s="94"/>
      <c r="G43" s="95"/>
      <c r="H43" s="96"/>
      <c r="I43" s="97"/>
    </row>
    <row r="44" spans="1:12" ht="16.2" customHeight="1" x14ac:dyDescent="0.25">
      <c r="A44" s="10"/>
      <c r="B44" s="93"/>
      <c r="C44" s="93"/>
      <c r="D44" s="93"/>
      <c r="E44" s="93"/>
      <c r="F44" s="94"/>
      <c r="G44" s="95"/>
      <c r="H44" s="96"/>
      <c r="I44" s="97"/>
    </row>
    <row r="45" spans="1:12" ht="16.2" customHeight="1" x14ac:dyDescent="0.25">
      <c r="A45" s="10"/>
      <c r="B45" s="93"/>
      <c r="C45" s="93"/>
      <c r="D45" s="93"/>
      <c r="E45" s="93"/>
      <c r="F45" s="94"/>
      <c r="G45" s="95"/>
      <c r="H45" s="96"/>
      <c r="I45" s="121" t="s">
        <v>68</v>
      </c>
    </row>
    <row r="46" spans="1:12" ht="16.2" customHeight="1" x14ac:dyDescent="0.25">
      <c r="A46" s="162">
        <v>2</v>
      </c>
      <c r="B46" s="162"/>
      <c r="C46" s="162"/>
      <c r="D46" s="162"/>
      <c r="E46" s="162"/>
      <c r="F46" s="162"/>
      <c r="G46" s="162"/>
      <c r="H46" s="162"/>
      <c r="I46" s="162"/>
    </row>
    <row r="47" spans="1:12" ht="16.2" customHeight="1" x14ac:dyDescent="0.25">
      <c r="A47" s="10"/>
      <c r="B47" s="114" t="s">
        <v>8</v>
      </c>
      <c r="C47" s="160" t="s">
        <v>9</v>
      </c>
      <c r="D47" s="161"/>
      <c r="E47" s="114" t="s">
        <v>10</v>
      </c>
      <c r="F47" s="114" t="s">
        <v>11</v>
      </c>
      <c r="G47" s="115">
        <v>5</v>
      </c>
      <c r="H47" s="115">
        <v>6</v>
      </c>
      <c r="I47" s="115">
        <v>7</v>
      </c>
    </row>
    <row r="48" spans="1:12" ht="38.4" customHeight="1" x14ac:dyDescent="0.25">
      <c r="B48" s="36"/>
      <c r="C48" s="155" t="s">
        <v>49</v>
      </c>
      <c r="D48" s="156"/>
      <c r="E48" s="32"/>
      <c r="F48" s="33" t="s">
        <v>51</v>
      </c>
      <c r="G48" s="58">
        <f>SUM(G49+G50+G51+G52+G53+G54+G55+G56)</f>
        <v>217958.59000000003</v>
      </c>
      <c r="H48" s="58">
        <f>SUM(H49+H50+H51+H52+H53+H54+H55+H56)</f>
        <v>112298.44999999998</v>
      </c>
      <c r="I48" s="34">
        <f t="shared" si="0"/>
        <v>51.522837434395214</v>
      </c>
      <c r="L48" s="23"/>
    </row>
    <row r="49" spans="2:14" ht="18" customHeight="1" x14ac:dyDescent="0.25">
      <c r="B49" s="157"/>
      <c r="C49" s="82"/>
      <c r="D49" s="83"/>
      <c r="E49" s="40" t="s">
        <v>18</v>
      </c>
      <c r="F49" s="42" t="s">
        <v>19</v>
      </c>
      <c r="G49" s="69">
        <v>10190.4</v>
      </c>
      <c r="H49" s="70">
        <v>5075.53</v>
      </c>
      <c r="I49" s="71">
        <f t="shared" si="0"/>
        <v>49.806975192337887</v>
      </c>
    </row>
    <row r="50" spans="2:14" ht="19.95" customHeight="1" x14ac:dyDescent="0.25">
      <c r="B50" s="157"/>
      <c r="C50" s="35"/>
      <c r="D50" s="35"/>
      <c r="E50" s="40" t="s">
        <v>20</v>
      </c>
      <c r="F50" s="49" t="s">
        <v>21</v>
      </c>
      <c r="G50" s="72">
        <v>21469.25</v>
      </c>
      <c r="H50" s="73">
        <v>9966.36</v>
      </c>
      <c r="I50" s="74">
        <f t="shared" si="0"/>
        <v>46.421556412077742</v>
      </c>
      <c r="K50" s="23"/>
      <c r="M50" s="23"/>
    </row>
    <row r="51" spans="2:14" ht="16.5" customHeight="1" x14ac:dyDescent="0.25">
      <c r="B51" s="53"/>
      <c r="C51" s="60"/>
      <c r="D51" s="61"/>
      <c r="E51" s="40" t="s">
        <v>24</v>
      </c>
      <c r="F51" s="50" t="s">
        <v>25</v>
      </c>
      <c r="G51" s="68">
        <v>30093.06</v>
      </c>
      <c r="H51" s="66">
        <v>15229.17</v>
      </c>
      <c r="I51" s="67">
        <f t="shared" ref="I51:I56" si="1">H51/G51%</f>
        <v>50.606917342403861</v>
      </c>
    </row>
    <row r="52" spans="2:14" ht="14.4" customHeight="1" x14ac:dyDescent="0.25">
      <c r="B52" s="53"/>
      <c r="C52" s="60"/>
      <c r="D52" s="61"/>
      <c r="E52" s="40" t="s">
        <v>26</v>
      </c>
      <c r="F52" s="51" t="s">
        <v>56</v>
      </c>
      <c r="G52" s="75">
        <v>4311.58</v>
      </c>
      <c r="H52" s="76">
        <v>1759.71</v>
      </c>
      <c r="I52" s="77">
        <f t="shared" si="1"/>
        <v>40.813576461529188</v>
      </c>
    </row>
    <row r="53" spans="2:14" ht="18" customHeight="1" x14ac:dyDescent="0.25">
      <c r="B53" s="52"/>
      <c r="C53" s="60"/>
      <c r="D53" s="61"/>
      <c r="E53" s="40" t="s">
        <v>41</v>
      </c>
      <c r="F53" s="21" t="s">
        <v>42</v>
      </c>
      <c r="G53" s="69">
        <v>5939.23</v>
      </c>
      <c r="H53" s="70">
        <v>4454.42</v>
      </c>
      <c r="I53" s="71">
        <f t="shared" si="1"/>
        <v>74.999957907001416</v>
      </c>
    </row>
    <row r="54" spans="2:14" ht="18" customHeight="1" x14ac:dyDescent="0.25">
      <c r="B54" s="134"/>
      <c r="C54" s="136"/>
      <c r="D54" s="137"/>
      <c r="E54" s="135" t="s">
        <v>59</v>
      </c>
      <c r="F54" s="21" t="s">
        <v>60</v>
      </c>
      <c r="G54" s="69">
        <v>30</v>
      </c>
      <c r="H54" s="70">
        <v>0</v>
      </c>
      <c r="I54" s="71">
        <f t="shared" si="1"/>
        <v>0</v>
      </c>
    </row>
    <row r="55" spans="2:14" ht="18" customHeight="1" x14ac:dyDescent="0.25">
      <c r="B55" s="134"/>
      <c r="C55" s="136"/>
      <c r="D55" s="137"/>
      <c r="E55" s="135" t="s">
        <v>64</v>
      </c>
      <c r="F55" s="21" t="s">
        <v>66</v>
      </c>
      <c r="G55" s="69">
        <v>141730.20000000001</v>
      </c>
      <c r="H55" s="70">
        <v>71618.39</v>
      </c>
      <c r="I55" s="71">
        <f t="shared" si="1"/>
        <v>50.531495757432076</v>
      </c>
    </row>
    <row r="56" spans="2:14" ht="18" customHeight="1" x14ac:dyDescent="0.25">
      <c r="B56" s="134"/>
      <c r="C56" s="138"/>
      <c r="D56" s="139"/>
      <c r="E56" s="135" t="s">
        <v>65</v>
      </c>
      <c r="F56" s="126" t="s">
        <v>67</v>
      </c>
      <c r="G56" s="69">
        <v>4194.87</v>
      </c>
      <c r="H56" s="70">
        <v>4194.87</v>
      </c>
      <c r="I56" s="71">
        <f t="shared" si="1"/>
        <v>99.999999999999986</v>
      </c>
    </row>
    <row r="57" spans="2:14" ht="35.4" customHeight="1" x14ac:dyDescent="0.25">
      <c r="B57" s="52"/>
      <c r="C57" s="43" t="s">
        <v>54</v>
      </c>
      <c r="D57" s="44"/>
      <c r="E57" s="45"/>
      <c r="F57" s="46" t="s">
        <v>55</v>
      </c>
      <c r="G57" s="59">
        <v>7305.02</v>
      </c>
      <c r="H57" s="62">
        <v>0</v>
      </c>
      <c r="I57" s="47">
        <f>H57/G57</f>
        <v>0</v>
      </c>
      <c r="N57" s="23"/>
    </row>
    <row r="58" spans="2:14" ht="17.100000000000001" customHeight="1" x14ac:dyDescent="0.25">
      <c r="B58" s="26"/>
      <c r="C58" s="27"/>
      <c r="D58" s="28"/>
      <c r="E58" s="39" t="s">
        <v>53</v>
      </c>
      <c r="F58" s="41" t="s">
        <v>52</v>
      </c>
      <c r="G58" s="79">
        <v>7305.02</v>
      </c>
      <c r="H58" s="80">
        <v>0</v>
      </c>
      <c r="I58" s="81">
        <f>H58/G58%</f>
        <v>0</v>
      </c>
    </row>
    <row r="59" spans="2:14" ht="19.5" customHeight="1" x14ac:dyDescent="0.25">
      <c r="B59" s="154" t="s">
        <v>50</v>
      </c>
      <c r="C59" s="154"/>
      <c r="D59" s="154"/>
      <c r="E59" s="154"/>
      <c r="F59" s="154"/>
      <c r="G59" s="29">
        <f>SUM(G7+G25+G33+G35+G48+G57)</f>
        <v>2216410.62</v>
      </c>
      <c r="H59" s="78">
        <f>H7+H25+H33+H48+H57+H35</f>
        <v>1120955.4800000002</v>
      </c>
      <c r="I59" s="30">
        <f>H59/G59%</f>
        <v>50.575262087491716</v>
      </c>
    </row>
    <row r="60" spans="2:14" ht="14.4" customHeight="1" x14ac:dyDescent="0.25">
      <c r="I60" s="84"/>
    </row>
    <row r="61" spans="2:14" ht="5.4" customHeight="1" x14ac:dyDescent="0.25"/>
    <row r="62" spans="2:14" ht="5.4" customHeight="1" x14ac:dyDescent="0.25">
      <c r="B62" s="31"/>
      <c r="C62" s="31"/>
    </row>
    <row r="63" spans="2:14" ht="11.7" customHeight="1" x14ac:dyDescent="0.25">
      <c r="B63" s="31"/>
      <c r="C63" s="31"/>
    </row>
    <row r="86" spans="9:9" x14ac:dyDescent="0.25">
      <c r="I86" s="48"/>
    </row>
    <row r="90" spans="9:9" x14ac:dyDescent="0.25">
      <c r="I90" s="63"/>
    </row>
    <row r="95" spans="9:9" x14ac:dyDescent="0.25">
      <c r="I95" s="37"/>
    </row>
    <row r="99" spans="2:9" x14ac:dyDescent="0.25">
      <c r="I99" s="140">
        <v>75</v>
      </c>
    </row>
    <row r="100" spans="2:9" x14ac:dyDescent="0.25">
      <c r="B100" s="5"/>
    </row>
  </sheetData>
  <sheetProtection selectLockedCells="1" selectUnlockedCells="1"/>
  <mergeCells count="28">
    <mergeCell ref="C28:D28"/>
    <mergeCell ref="C25:D25"/>
    <mergeCell ref="C26:D26"/>
    <mergeCell ref="C27:D27"/>
    <mergeCell ref="B59:F59"/>
    <mergeCell ref="C48:D48"/>
    <mergeCell ref="C29:D29"/>
    <mergeCell ref="C33:D33"/>
    <mergeCell ref="B49:B50"/>
    <mergeCell ref="C34:D34"/>
    <mergeCell ref="C35:D35"/>
    <mergeCell ref="C47:D47"/>
    <mergeCell ref="A46:I46"/>
    <mergeCell ref="C16:D16"/>
    <mergeCell ref="C17:D17"/>
    <mergeCell ref="C18:D18"/>
    <mergeCell ref="C19:D19"/>
    <mergeCell ref="C20:D20"/>
    <mergeCell ref="C12:D12"/>
    <mergeCell ref="C15:D15"/>
    <mergeCell ref="C14:D14"/>
    <mergeCell ref="C11:D11"/>
    <mergeCell ref="A1:I1"/>
    <mergeCell ref="H2:I2"/>
    <mergeCell ref="C7:D7"/>
    <mergeCell ref="C8:D8"/>
    <mergeCell ref="C9:D9"/>
    <mergeCell ref="C10:D10"/>
  </mergeCells>
  <pageMargins left="0.15763888888888888" right="0.15763888888888888" top="0.19652777777777777" bottom="0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Katarzyna Brzezicka</cp:lastModifiedBy>
  <cp:lastPrinted>2022-08-12T07:08:25Z</cp:lastPrinted>
  <dcterms:created xsi:type="dcterms:W3CDTF">2017-07-25T11:29:57Z</dcterms:created>
  <dcterms:modified xsi:type="dcterms:W3CDTF">2022-08-12T07:08:46Z</dcterms:modified>
</cp:coreProperties>
</file>