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11Szkoły\"/>
    </mc:Choice>
  </mc:AlternateContent>
  <xr:revisionPtr revIDLastSave="0" documentId="13_ncr:1_{433EDBC6-C3C8-4924-8C64-55D5BD079B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G35" i="1"/>
  <c r="F35" i="1"/>
  <c r="H42" i="1"/>
  <c r="H41" i="1"/>
  <c r="G25" i="1"/>
  <c r="F25" i="1"/>
  <c r="H32" i="1"/>
  <c r="H31" i="1"/>
  <c r="G7" i="1"/>
  <c r="F7" i="1"/>
  <c r="H24" i="1"/>
  <c r="H23" i="1"/>
  <c r="H40" i="1"/>
  <c r="H30" i="1"/>
  <c r="H13" i="1"/>
  <c r="H22" i="1"/>
  <c r="H39" i="1"/>
  <c r="H43" i="1"/>
  <c r="H36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6" i="1"/>
  <c r="H27" i="1"/>
  <c r="H28" i="1"/>
  <c r="H29" i="1"/>
  <c r="H33" i="1"/>
  <c r="H34" i="1"/>
  <c r="H37" i="1"/>
  <c r="H38" i="1"/>
  <c r="H44" i="1"/>
  <c r="H35" i="1" l="1"/>
  <c r="H25" i="1"/>
  <c r="G45" i="1"/>
  <c r="G6" i="1"/>
  <c r="H7" i="1"/>
  <c r="F45" i="1"/>
  <c r="H6" i="1" l="1"/>
  <c r="H45" i="1"/>
</calcChain>
</file>

<file path=xl/sharedStrings.xml><?xml version="1.0" encoding="utf-8"?>
<sst xmlns="http://schemas.openxmlformats.org/spreadsheetml/2006/main" count="94" uniqueCount="66">
  <si>
    <t>Tabela nr 3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</si>
  <si>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</si>
  <si>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</si>
  <si>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</si>
  <si>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</si>
  <si>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</si>
  <si>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</si>
  <si>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</si>
  <si>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1</t>
  </si>
  <si>
    <t>2</t>
  </si>
  <si>
    <t>3</t>
  </si>
  <si>
    <t>4</t>
  </si>
  <si>
    <t>5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</si>
  <si>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</si>
  <si>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</si>
  <si>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</si>
  <si>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</si>
  <si>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</si>
  <si>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</si>
  <si>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</si>
  <si>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</si>
  <si>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</si>
  <si>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</si>
  <si>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</si>
  <si>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</si>
  <si>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</si>
  <si>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</si>
  <si>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</si>
  <si>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</si>
  <si>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</si>
  <si>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</si>
  <si>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</si>
  <si>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</si>
  <si>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</si>
  <si>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</si>
  <si>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</si>
  <si>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</si>
  <si>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</si>
  <si>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</si>
  <si>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</si>
  <si>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</si>
  <si>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</si>
  <si>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80103</t>
  </si>
  <si>
    <t>Oddziały przedszkolne w szkołach podstawowych</t>
  </si>
  <si>
    <t>80148</t>
  </si>
  <si>
    <t>Stołówki szkolne i przedszkolne</t>
  </si>
  <si>
    <t>4220</t>
  </si>
  <si>
    <t>Zakup środków żywności</t>
  </si>
  <si>
    <t>80150</t>
  </si>
  <si>
    <t>Razem :</t>
  </si>
  <si>
    <t>Realizacja zadań wymagających stosowania specjalnej organizacji nauki i metod pracy dla dzieci i młodzieży w szkołach podstawowych</t>
  </si>
  <si>
    <t>5 266,00</t>
  </si>
  <si>
    <t>4240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</si>
  <si>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</si>
  <si>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</si>
  <si>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</si>
  <si>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4170</t>
  </si>
  <si>
    <t>4710</t>
  </si>
  <si>
    <t>Wpłaty na PPK finansowane przez podmiot zatrudniający</t>
  </si>
  <si>
    <t>Wynagrodzenia bezosobowe</t>
  </si>
  <si>
    <t>Składki na Fundusz Pracy oraz Fundusz Solidarnościowy</t>
  </si>
  <si>
    <t>WYKONANIE WYDATKÓW ZA I PÓŁROCZE 2022 R. SZKOŁA PODSTAWOWA W KRZYNOWŁODZE WIELKIEJ</t>
  </si>
  <si>
    <t>4790</t>
  </si>
  <si>
    <t>4800</t>
  </si>
  <si>
    <t>Wynagrodzenia osobowe nauczycieli</t>
  </si>
  <si>
    <t xml:space="preserve">Dodatkowe wynagrodzenie roczne nauczycieli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</si>
</sst>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8"/>
      <color indexed="8"/>
      <name val="Arial"/>
      <family val="2"/>
      <charset val="204"/>
    </font>
    <font>
      <sz val="10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b/>
      <sz val="10"/>
      <color indexed="8"/>
      <name val="Cambria"/>
      <family val="1"/>
      <charset val="238"/>
    </font>
    <font>
      <b/>
      <sz val="7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7.5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i/>
      <sz val="9"/>
      <name val="Cambria"/>
      <family val="1"/>
      <charset val="238"/>
    </font>
    <font>
      <sz val="12"/>
      <color indexed="8"/>
      <name val="Cambria"/>
      <family val="1"/>
      <charset val="238"/>
    </font>
    <font>
      <sz val="9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8.25"/>
      <color indexed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top"/>
    </xf>
  </cellStyleXfs>
  <cellXfs count="101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>
      <alignment vertical="top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 wrapText="1"/>
      <protection locked="0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>
      <alignment vertical="top"/>
    </xf>
    <xf numFmtId="0" fontId="2" fillId="2" borderId="0" xfId="0" applyFont="1" applyFill="1">
      <alignment vertical="top"/>
    </xf>
    <xf numFmtId="0" fontId="8" fillId="2" borderId="6" xfId="0" applyFont="1" applyFill="1" applyBorder="1">
      <alignment vertical="top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vertical="center" wrapText="1"/>
      <protection locked="0"/>
    </xf>
    <xf numFmtId="49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164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4" fontId="1" fillId="2" borderId="0" xfId="0" applyNumberFormat="1" applyFont="1" applyFill="1" applyBorder="1" applyAlignment="1" applyProtection="1">
      <alignment horizontal="right" vertical="top" wrapText="1"/>
      <protection locked="0"/>
    </xf>
    <xf numFmtId="49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6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6" xfId="0" applyNumberFormat="1" applyFont="1" applyFill="1" applyBorder="1" applyAlignment="1" applyProtection="1">
      <alignment horizontal="right"/>
      <protection locked="0"/>
    </xf>
    <xf numFmtId="3" fontId="8" fillId="2" borderId="0" xfId="0" applyNumberFormat="1" applyFont="1" applyFill="1" applyBorder="1" applyAlignment="1" applyProtection="1">
      <alignment horizontal="right"/>
      <protection locked="0"/>
    </xf>
    <xf numFmtId="49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NumberFormat="1" applyFont="1" applyFill="1" applyBorder="1" applyAlignment="1" applyProtection="1">
      <alignment horizontal="right"/>
      <protection locked="0"/>
    </xf>
    <xf numFmtId="39" fontId="14" fillId="0" borderId="20" xfId="0" applyNumberFormat="1" applyFont="1" applyBorder="1" applyAlignment="1">
      <alignment horizontal="right" vertical="center" wrapText="1"/>
    </xf>
    <xf numFmtId="4" fontId="8" fillId="2" borderId="3" xfId="0" applyNumberFormat="1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 applyProtection="1">
      <alignment horizontal="left" vertical="center" wrapText="1"/>
      <protection locked="0"/>
    </xf>
    <xf numFmtId="4" fontId="8" fillId="2" borderId="22" xfId="0" applyNumberFormat="1" applyFont="1" applyFill="1" applyBorder="1" applyAlignment="1" applyProtection="1">
      <alignment horizontal="right" vertical="center" wrapText="1"/>
      <protection locked="0"/>
    </xf>
    <xf numFmtId="39" fontId="14" fillId="0" borderId="23" xfId="0" applyNumberFormat="1" applyFont="1" applyBorder="1" applyAlignment="1">
      <alignment horizontal="right" vertical="center" wrapText="1"/>
    </xf>
    <xf numFmtId="4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39" fontId="14" fillId="0" borderId="14" xfId="0" applyNumberFormat="1" applyFont="1" applyBorder="1" applyAlignment="1">
      <alignment horizontal="right" vertical="center" wrapText="1"/>
    </xf>
    <xf numFmtId="4" fontId="9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8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26" xfId="0" applyFont="1" applyFill="1" applyBorder="1" applyAlignment="1">
      <alignment horizontal="left" vertical="center" wrapText="1"/>
    </xf>
    <xf numFmtId="164" fontId="8" fillId="2" borderId="14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>
      <alignment vertical="top"/>
    </xf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4" fontId="1" fillId="2" borderId="0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showGridLines="0" tabSelected="1" topLeftCell="A136" workbookViewId="0">
      <selection activeCell="H95" sqref="H95"/>
    </sheetView>
  </sheetViews>
  <sheetFormatPr defaultColWidth="9.28515625" defaultRowHeight="13.2" x14ac:dyDescent="0.25"/>
  <cols>
    <col min="1" max="1" width="2.42578125" style="1" customWidth="1"/>
    <col min="2" max="2" width="5.85546875" style="1" customWidth="1"/>
    <col min="3" max="3" width="7.42578125" style="1" customWidth="1"/>
    <col min="4" max="4" width="9.140625" style="1" customWidth="1"/>
    <col min="5" max="5" width="63.7109375" style="1" customWidth="1"/>
    <col min="6" max="6" width="15.140625" style="2" customWidth="1"/>
    <col min="7" max="7" width="12.42578125" style="3" customWidth="1"/>
    <col min="8" max="8" width="8.140625" style="4" customWidth="1"/>
    <col min="9" max="9" width="9.28515625" style="97"/>
    <col min="10" max="16384" width="9.28515625" style="5"/>
  </cols>
  <sheetData>
    <row r="1" spans="1:15" ht="12" customHeight="1" x14ac:dyDescent="0.25">
      <c r="A1" s="99" t="s">
        <v>61</v>
      </c>
      <c r="B1" s="99"/>
      <c r="C1" s="99"/>
      <c r="D1" s="99"/>
      <c r="E1" s="99"/>
      <c r="F1" s="99"/>
      <c r="G1" s="99"/>
      <c r="H1" s="99"/>
    </row>
    <row r="2" spans="1:15" ht="12" customHeight="1" x14ac:dyDescent="0.25">
      <c r="A2" s="6"/>
      <c r="B2" s="7"/>
      <c r="C2" s="7"/>
      <c r="D2" s="7"/>
      <c r="E2" s="7"/>
      <c r="F2" s="8"/>
      <c r="G2" s="100" t="s">
        <v>0</v>
      </c>
      <c r="H2" s="100"/>
    </row>
    <row r="3" spans="1:15" ht="12" customHeight="1" x14ac:dyDescent="0.25">
      <c r="A3" s="6"/>
      <c r="B3" s="7"/>
      <c r="C3" s="7"/>
      <c r="D3" s="7"/>
      <c r="E3" s="7"/>
      <c r="F3" s="8"/>
      <c r="G3" s="44"/>
      <c r="H3" s="44"/>
    </row>
    <row r="4" spans="1:15" s="15" customFormat="1" ht="24.6" customHeight="1" x14ac:dyDescent="0.2">
      <c r="A4" s="9"/>
      <c r="B4" s="10" t="s">
        <v>1</v>
      </c>
      <c r="C4" s="10" t="s">
        <v>2</v>
      </c>
      <c r="D4" s="10" t="s">
        <v>3</v>
      </c>
      <c r="E4" s="11" t="s">
        <v>4</v>
      </c>
      <c r="F4" s="12" t="s">
        <v>5</v>
      </c>
      <c r="G4" s="13" t="s">
        <v>6</v>
      </c>
      <c r="H4" s="14" t="s">
        <v>7</v>
      </c>
      <c r="I4" s="98"/>
    </row>
    <row r="5" spans="1:15" s="15" customFormat="1" ht="17.399999999999999" customHeight="1" x14ac:dyDescent="0.2">
      <c r="A5" s="9"/>
      <c r="B5" s="16" t="s">
        <v>8</v>
      </c>
      <c r="C5" s="16" t="s">
        <v>9</v>
      </c>
      <c r="D5" s="16" t="s">
        <v>10</v>
      </c>
      <c r="E5" s="16" t="s">
        <v>11</v>
      </c>
      <c r="F5" s="17" t="s">
        <v>12</v>
      </c>
      <c r="G5" s="18">
        <v>6</v>
      </c>
      <c r="H5" s="19">
        <v>7</v>
      </c>
      <c r="I5" s="98"/>
    </row>
    <row r="6" spans="1:15" ht="15" customHeight="1" x14ac:dyDescent="0.25">
      <c r="A6" s="6"/>
      <c r="B6" s="20" t="s">
        <v>13</v>
      </c>
      <c r="C6" s="20"/>
      <c r="D6" s="20"/>
      <c r="E6" s="21" t="s">
        <v>14</v>
      </c>
      <c r="F6" s="59">
        <f>SUM(F7+F25+F33+F35+F43)</f>
        <v>1717775.66</v>
      </c>
      <c r="G6" s="59">
        <f>SUM(G7+G25+G33+G35+G43)</f>
        <v>964679.74000000011</v>
      </c>
      <c r="H6" s="22">
        <f t="shared" ref="H6:H34" si="0">G6/F6%</f>
        <v>56.15865694592506</v>
      </c>
    </row>
    <row r="7" spans="1:15" ht="13.2" customHeight="1" x14ac:dyDescent="0.25">
      <c r="A7" s="6"/>
      <c r="B7" s="23"/>
      <c r="C7" s="24" t="s">
        <v>15</v>
      </c>
      <c r="D7" s="24"/>
      <c r="E7" s="25" t="s">
        <v>16</v>
      </c>
      <c r="F7" s="60">
        <f>SUM(F8+F9+F10+F11+F12+F13+F14+F15+F16+F17+F18+F19+F20+F21+F22+F23+F24)</f>
        <v>1488308.2</v>
      </c>
      <c r="G7" s="60">
        <f>SUM(G8+G9+G10+G11+G12+G13+G14+G15+G16+G17+G18+G19+G20+G21+G22+G23+G24)</f>
        <v>850908.04</v>
      </c>
      <c r="H7" s="26">
        <f t="shared" si="0"/>
        <v>57.172838260247445</v>
      </c>
    </row>
    <row r="8" spans="1:15" ht="17.100000000000001" customHeight="1" x14ac:dyDescent="0.25">
      <c r="A8" s="6"/>
      <c r="B8" s="23"/>
      <c r="C8" s="23"/>
      <c r="D8" s="27" t="s">
        <v>17</v>
      </c>
      <c r="E8" s="28" t="s">
        <v>18</v>
      </c>
      <c r="F8" s="75">
        <v>62788.03</v>
      </c>
      <c r="G8" s="62">
        <v>31264.52</v>
      </c>
      <c r="H8" s="29">
        <f t="shared" si="0"/>
        <v>49.793758460012199</v>
      </c>
    </row>
    <row r="9" spans="1:15" ht="17.100000000000001" customHeight="1" x14ac:dyDescent="0.25">
      <c r="A9" s="6"/>
      <c r="B9" s="23"/>
      <c r="C9" s="23"/>
      <c r="D9" s="27" t="s">
        <v>19</v>
      </c>
      <c r="E9" s="28" t="s">
        <v>20</v>
      </c>
      <c r="F9" s="75">
        <v>174919.48</v>
      </c>
      <c r="G9" s="62">
        <v>86903.2</v>
      </c>
      <c r="H9" s="29">
        <f t="shared" si="0"/>
        <v>49.681830748639307</v>
      </c>
    </row>
    <row r="10" spans="1:15" ht="17.100000000000001" customHeight="1" x14ac:dyDescent="0.25">
      <c r="A10" s="6"/>
      <c r="B10" s="23"/>
      <c r="C10" s="23"/>
      <c r="D10" s="27" t="s">
        <v>21</v>
      </c>
      <c r="E10" s="28" t="s">
        <v>22</v>
      </c>
      <c r="F10" s="75">
        <v>13896.48</v>
      </c>
      <c r="G10" s="62">
        <v>13896.48</v>
      </c>
      <c r="H10" s="29">
        <f t="shared" si="0"/>
        <v>100</v>
      </c>
    </row>
    <row r="11" spans="1:15" ht="17.100000000000001" customHeight="1" x14ac:dyDescent="0.25">
      <c r="A11" s="6"/>
      <c r="B11" s="23"/>
      <c r="C11" s="23"/>
      <c r="D11" s="27" t="s">
        <v>23</v>
      </c>
      <c r="E11" s="28" t="s">
        <v>24</v>
      </c>
      <c r="F11" s="75">
        <v>193534.14</v>
      </c>
      <c r="G11" s="62">
        <v>108317.16</v>
      </c>
      <c r="H11" s="29">
        <f t="shared" si="0"/>
        <v>55.967985803434985</v>
      </c>
      <c r="O11" s="33"/>
    </row>
    <row r="12" spans="1:15" ht="16.95" customHeight="1" x14ac:dyDescent="0.25">
      <c r="A12" s="6"/>
      <c r="B12" s="23"/>
      <c r="C12" s="23"/>
      <c r="D12" s="27" t="s">
        <v>25</v>
      </c>
      <c r="E12" s="28" t="s">
        <v>60</v>
      </c>
      <c r="F12" s="75">
        <v>28353.16</v>
      </c>
      <c r="G12" s="62">
        <v>12357.32</v>
      </c>
      <c r="H12" s="29">
        <f t="shared" si="0"/>
        <v>43.583572342553701</v>
      </c>
    </row>
    <row r="13" spans="1:15" ht="17.399999999999999" customHeight="1" x14ac:dyDescent="0.25">
      <c r="A13" s="6"/>
      <c r="B13" s="23"/>
      <c r="C13" s="23"/>
      <c r="D13" s="27" t="s">
        <v>56</v>
      </c>
      <c r="E13" s="28" t="s">
        <v>59</v>
      </c>
      <c r="F13" s="75">
        <v>4200</v>
      </c>
      <c r="G13" s="62">
        <v>2166.73</v>
      </c>
      <c r="H13" s="29">
        <f t="shared" si="0"/>
        <v>51.588809523809523</v>
      </c>
    </row>
    <row r="14" spans="1:15" ht="17.100000000000001" customHeight="1" x14ac:dyDescent="0.25">
      <c r="A14" s="6"/>
      <c r="B14" s="23"/>
      <c r="C14" s="23"/>
      <c r="D14" s="27" t="s">
        <v>26</v>
      </c>
      <c r="E14" s="28" t="s">
        <v>27</v>
      </c>
      <c r="F14" s="75">
        <v>21000</v>
      </c>
      <c r="G14" s="62">
        <v>13616.68</v>
      </c>
      <c r="H14" s="29">
        <f t="shared" si="0"/>
        <v>64.841333333333338</v>
      </c>
    </row>
    <row r="15" spans="1:15" ht="17.100000000000001" customHeight="1" x14ac:dyDescent="0.25">
      <c r="A15" s="6"/>
      <c r="B15" s="23"/>
      <c r="C15" s="23"/>
      <c r="D15" s="27" t="s">
        <v>28</v>
      </c>
      <c r="E15" s="28" t="s">
        <v>29</v>
      </c>
      <c r="F15" s="75">
        <v>6000</v>
      </c>
      <c r="G15" s="62">
        <v>4352.04</v>
      </c>
      <c r="H15" s="29">
        <f t="shared" si="0"/>
        <v>72.534000000000006</v>
      </c>
    </row>
    <row r="16" spans="1:15" ht="17.100000000000001" customHeight="1" x14ac:dyDescent="0.25">
      <c r="A16" s="6"/>
      <c r="B16" s="23"/>
      <c r="C16" s="23"/>
      <c r="D16" s="27" t="s">
        <v>30</v>
      </c>
      <c r="E16" s="28" t="s">
        <v>31</v>
      </c>
      <c r="F16" s="75">
        <v>1170</v>
      </c>
      <c r="G16" s="62">
        <v>0</v>
      </c>
      <c r="H16" s="29">
        <f t="shared" si="0"/>
        <v>0</v>
      </c>
    </row>
    <row r="17" spans="1:8" ht="17.100000000000001" customHeight="1" x14ac:dyDescent="0.25">
      <c r="A17" s="6"/>
      <c r="B17" s="23"/>
      <c r="C17" s="23"/>
      <c r="D17" s="27" t="s">
        <v>32</v>
      </c>
      <c r="E17" s="28" t="s">
        <v>33</v>
      </c>
      <c r="F17" s="75">
        <v>15910</v>
      </c>
      <c r="G17" s="62">
        <v>5867.7</v>
      </c>
      <c r="H17" s="29">
        <f t="shared" si="0"/>
        <v>36.880578252671278</v>
      </c>
    </row>
    <row r="18" spans="1:8" ht="15" customHeight="1" x14ac:dyDescent="0.25">
      <c r="A18" s="6"/>
      <c r="B18" s="23"/>
      <c r="C18" s="23"/>
      <c r="D18" s="27" t="s">
        <v>34</v>
      </c>
      <c r="E18" s="28" t="s">
        <v>35</v>
      </c>
      <c r="F18" s="75">
        <v>1600</v>
      </c>
      <c r="G18" s="62">
        <v>680.76</v>
      </c>
      <c r="H18" s="29">
        <f t="shared" si="0"/>
        <v>42.547499999999999</v>
      </c>
    </row>
    <row r="19" spans="1:8" ht="17.100000000000001" customHeight="1" x14ac:dyDescent="0.25">
      <c r="A19" s="6"/>
      <c r="B19" s="23"/>
      <c r="C19" s="23"/>
      <c r="D19" s="27" t="s">
        <v>36</v>
      </c>
      <c r="E19" s="28" t="s">
        <v>37</v>
      </c>
      <c r="F19" s="75">
        <v>300</v>
      </c>
      <c r="G19" s="62">
        <v>0</v>
      </c>
      <c r="H19" s="29">
        <f t="shared" si="0"/>
        <v>0</v>
      </c>
    </row>
    <row r="20" spans="1:8" ht="17.100000000000001" customHeight="1" x14ac:dyDescent="0.25">
      <c r="A20" s="6"/>
      <c r="B20" s="23"/>
      <c r="C20" s="23"/>
      <c r="D20" s="27" t="s">
        <v>38</v>
      </c>
      <c r="E20" s="28" t="s">
        <v>39</v>
      </c>
      <c r="F20" s="75">
        <v>2031</v>
      </c>
      <c r="G20" s="62">
        <v>2031</v>
      </c>
      <c r="H20" s="29">
        <f t="shared" si="0"/>
        <v>100</v>
      </c>
    </row>
    <row r="21" spans="1:8" ht="17.100000000000001" customHeight="1" x14ac:dyDescent="0.25">
      <c r="A21" s="6"/>
      <c r="B21" s="23"/>
      <c r="C21" s="23"/>
      <c r="D21" s="27" t="s">
        <v>40</v>
      </c>
      <c r="E21" s="28" t="s">
        <v>41</v>
      </c>
      <c r="F21" s="79">
        <v>66209.460000000006</v>
      </c>
      <c r="G21" s="62">
        <v>49657.1</v>
      </c>
      <c r="H21" s="29">
        <f t="shared" si="0"/>
        <v>75.000007551790929</v>
      </c>
    </row>
    <row r="22" spans="1:8" ht="17.100000000000001" customHeight="1" x14ac:dyDescent="0.25">
      <c r="A22" s="6"/>
      <c r="B22" s="23"/>
      <c r="C22" s="23"/>
      <c r="D22" s="27" t="s">
        <v>57</v>
      </c>
      <c r="E22" s="77" t="s">
        <v>58</v>
      </c>
      <c r="F22" s="81">
        <v>300</v>
      </c>
      <c r="G22" s="78">
        <v>0</v>
      </c>
      <c r="H22" s="29">
        <f t="shared" si="0"/>
        <v>0</v>
      </c>
    </row>
    <row r="23" spans="1:8" ht="17.100000000000001" customHeight="1" x14ac:dyDescent="0.25">
      <c r="A23" s="6"/>
      <c r="B23" s="23"/>
      <c r="C23" s="23"/>
      <c r="D23" s="27" t="s">
        <v>62</v>
      </c>
      <c r="E23" s="77" t="s">
        <v>64</v>
      </c>
      <c r="F23" s="81">
        <v>825925.79</v>
      </c>
      <c r="G23" s="78">
        <v>449626.69</v>
      </c>
      <c r="H23" s="29">
        <f t="shared" si="0"/>
        <v>54.439114923387969</v>
      </c>
    </row>
    <row r="24" spans="1:8" ht="17.100000000000001" customHeight="1" x14ac:dyDescent="0.25">
      <c r="A24" s="6"/>
      <c r="B24" s="23"/>
      <c r="C24" s="23"/>
      <c r="D24" s="27" t="s">
        <v>63</v>
      </c>
      <c r="E24" s="77" t="s">
        <v>65</v>
      </c>
      <c r="F24" s="81">
        <v>70170.66</v>
      </c>
      <c r="G24" s="78">
        <v>70170.66</v>
      </c>
      <c r="H24" s="29">
        <f t="shared" si="0"/>
        <v>100.00000000000001</v>
      </c>
    </row>
    <row r="25" spans="1:8" ht="17.399999999999999" customHeight="1" x14ac:dyDescent="0.25">
      <c r="A25" s="6"/>
      <c r="B25" s="23"/>
      <c r="C25" s="24" t="s">
        <v>42</v>
      </c>
      <c r="D25" s="24"/>
      <c r="E25" s="25" t="s">
        <v>43</v>
      </c>
      <c r="F25" s="80">
        <f>SUM(F26+F27+F28+F29+F30+F31+F32)</f>
        <v>175195.41999999998</v>
      </c>
      <c r="G25" s="60">
        <f>SUM(G26+G27+G28+G29+G30+G31+G32)</f>
        <v>93600.89</v>
      </c>
      <c r="H25" s="26">
        <f t="shared" si="0"/>
        <v>53.426562178394846</v>
      </c>
    </row>
    <row r="26" spans="1:8" ht="17.100000000000001" customHeight="1" x14ac:dyDescent="0.25">
      <c r="A26" s="6"/>
      <c r="B26" s="23"/>
      <c r="C26" s="23"/>
      <c r="D26" s="27" t="s">
        <v>17</v>
      </c>
      <c r="E26" s="28" t="s">
        <v>18</v>
      </c>
      <c r="F26" s="75">
        <v>8624.1</v>
      </c>
      <c r="G26" s="62">
        <v>4205.8599999999997</v>
      </c>
      <c r="H26" s="29">
        <f t="shared" si="0"/>
        <v>48.768683108962094</v>
      </c>
    </row>
    <row r="27" spans="1:8" ht="17.100000000000001" customHeight="1" x14ac:dyDescent="0.25">
      <c r="A27" s="6"/>
      <c r="B27" s="23"/>
      <c r="C27" s="23"/>
      <c r="D27" s="27" t="s">
        <v>23</v>
      </c>
      <c r="E27" s="28" t="s">
        <v>24</v>
      </c>
      <c r="F27" s="75">
        <v>23249.82</v>
      </c>
      <c r="G27" s="62">
        <v>11632.52</v>
      </c>
      <c r="H27" s="29">
        <f t="shared" si="0"/>
        <v>50.032731436200372</v>
      </c>
    </row>
    <row r="28" spans="1:8" ht="18.600000000000001" customHeight="1" x14ac:dyDescent="0.25">
      <c r="A28" s="6"/>
      <c r="B28" s="23"/>
      <c r="C28" s="23"/>
      <c r="D28" s="27" t="s">
        <v>25</v>
      </c>
      <c r="E28" s="28" t="s">
        <v>60</v>
      </c>
      <c r="F28" s="75">
        <v>3331.08</v>
      </c>
      <c r="G28" s="62">
        <v>1666.66</v>
      </c>
      <c r="H28" s="29">
        <f t="shared" si="0"/>
        <v>50.033622728964779</v>
      </c>
    </row>
    <row r="29" spans="1:8" ht="17.100000000000001" customHeight="1" x14ac:dyDescent="0.25">
      <c r="A29" s="6"/>
      <c r="B29" s="23"/>
      <c r="C29" s="23"/>
      <c r="D29" s="27" t="s">
        <v>40</v>
      </c>
      <c r="E29" s="28" t="s">
        <v>41</v>
      </c>
      <c r="F29" s="79">
        <v>7134.92</v>
      </c>
      <c r="G29" s="62">
        <v>5351.19</v>
      </c>
      <c r="H29" s="29">
        <f t="shared" si="0"/>
        <v>75</v>
      </c>
    </row>
    <row r="30" spans="1:8" ht="17.100000000000001" customHeight="1" x14ac:dyDescent="0.25">
      <c r="A30" s="6"/>
      <c r="B30" s="23"/>
      <c r="C30" s="23"/>
      <c r="D30" s="27" t="s">
        <v>57</v>
      </c>
      <c r="E30" s="77" t="s">
        <v>58</v>
      </c>
      <c r="F30" s="81">
        <v>150</v>
      </c>
      <c r="G30" s="78">
        <v>0</v>
      </c>
      <c r="H30" s="29">
        <f t="shared" si="0"/>
        <v>0</v>
      </c>
    </row>
    <row r="31" spans="1:8" ht="17.100000000000001" customHeight="1" x14ac:dyDescent="0.25">
      <c r="A31" s="6"/>
      <c r="B31" s="23"/>
      <c r="C31" s="23"/>
      <c r="D31" s="27" t="s">
        <v>62</v>
      </c>
      <c r="E31" s="77" t="s">
        <v>64</v>
      </c>
      <c r="F31" s="81">
        <v>121682.56</v>
      </c>
      <c r="G31" s="83">
        <v>59721.72</v>
      </c>
      <c r="H31" s="30">
        <f t="shared" si="0"/>
        <v>49.079933886992521</v>
      </c>
    </row>
    <row r="32" spans="1:8" ht="17.100000000000001" customHeight="1" x14ac:dyDescent="0.25">
      <c r="A32" s="6"/>
      <c r="B32" s="23"/>
      <c r="C32" s="23"/>
      <c r="D32" s="27" t="s">
        <v>63</v>
      </c>
      <c r="E32" s="77" t="s">
        <v>65</v>
      </c>
      <c r="F32" s="81">
        <v>11022.94</v>
      </c>
      <c r="G32" s="83">
        <v>11022.94</v>
      </c>
      <c r="H32" s="30">
        <f t="shared" si="0"/>
        <v>100</v>
      </c>
    </row>
    <row r="33" spans="1:15" ht="17.100000000000001" customHeight="1" x14ac:dyDescent="0.25">
      <c r="A33" s="6"/>
      <c r="B33" s="23"/>
      <c r="C33" s="24" t="s">
        <v>44</v>
      </c>
      <c r="D33" s="24"/>
      <c r="E33" s="25" t="s">
        <v>45</v>
      </c>
      <c r="F33" s="82">
        <v>5266</v>
      </c>
      <c r="G33" s="60">
        <v>2167.88</v>
      </c>
      <c r="H33" s="31">
        <f t="shared" si="0"/>
        <v>41.16748955563996</v>
      </c>
    </row>
    <row r="34" spans="1:15" ht="16.2" customHeight="1" x14ac:dyDescent="0.25">
      <c r="A34" s="6"/>
      <c r="B34" s="23"/>
      <c r="C34" s="23"/>
      <c r="D34" s="27" t="s">
        <v>46</v>
      </c>
      <c r="E34" s="28" t="s">
        <v>47</v>
      </c>
      <c r="F34" s="62" t="s">
        <v>51</v>
      </c>
      <c r="G34" s="61">
        <v>2167.88</v>
      </c>
      <c r="H34" s="30">
        <f t="shared" si="0"/>
        <v>41.16748955563996</v>
      </c>
    </row>
    <row r="35" spans="1:15" ht="25.95" customHeight="1" x14ac:dyDescent="0.25">
      <c r="A35" s="6"/>
      <c r="B35" s="23"/>
      <c r="C35" s="32" t="s">
        <v>48</v>
      </c>
      <c r="D35" s="32"/>
      <c r="E35" s="25" t="s">
        <v>50</v>
      </c>
      <c r="F35" s="60">
        <f>SUM(F36+F37+F38+F39+F40+F41+F42)</f>
        <v>44890.32</v>
      </c>
      <c r="G35" s="60">
        <f>SUM(G36+G37+G38+G39+G40+G41+G42)</f>
        <v>18002.930000000004</v>
      </c>
      <c r="H35" s="31">
        <f t="shared" ref="H35:H45" si="1">G35/F35%</f>
        <v>40.104258557301449</v>
      </c>
    </row>
    <row r="36" spans="1:15" ht="19.95" customHeight="1" x14ac:dyDescent="0.25">
      <c r="A36" s="6"/>
      <c r="B36" s="23"/>
      <c r="C36" s="45"/>
      <c r="D36" s="52" t="s">
        <v>17</v>
      </c>
      <c r="E36" s="28" t="s">
        <v>18</v>
      </c>
      <c r="F36" s="61">
        <v>2621.09</v>
      </c>
      <c r="G36" s="63">
        <v>900.9</v>
      </c>
      <c r="H36" s="30">
        <f t="shared" si="1"/>
        <v>34.371196715870113</v>
      </c>
    </row>
    <row r="37" spans="1:15" ht="16.95" customHeight="1" x14ac:dyDescent="0.2">
      <c r="A37" s="34"/>
      <c r="B37" s="35"/>
      <c r="C37" s="23"/>
      <c r="D37" s="27" t="s">
        <v>23</v>
      </c>
      <c r="E37" s="28" t="s">
        <v>24</v>
      </c>
      <c r="F37" s="61">
        <v>6294.97</v>
      </c>
      <c r="G37" s="76">
        <v>2434.63</v>
      </c>
      <c r="H37" s="30">
        <f t="shared" si="1"/>
        <v>38.675799884669829</v>
      </c>
    </row>
    <row r="38" spans="1:15" ht="16.95" customHeight="1" x14ac:dyDescent="0.25">
      <c r="A38" s="6"/>
      <c r="B38" s="23"/>
      <c r="C38" s="23"/>
      <c r="D38" s="48" t="s">
        <v>25</v>
      </c>
      <c r="E38" s="49" t="s">
        <v>60</v>
      </c>
      <c r="F38" s="64">
        <v>901.91</v>
      </c>
      <c r="G38" s="65">
        <v>310.14999999999998</v>
      </c>
      <c r="H38" s="47">
        <f t="shared" si="1"/>
        <v>34.388131853510878</v>
      </c>
      <c r="N38" s="33"/>
      <c r="O38" s="33"/>
    </row>
    <row r="39" spans="1:15" ht="18.600000000000001" customHeight="1" x14ac:dyDescent="0.25">
      <c r="A39" s="6"/>
      <c r="B39" s="23"/>
      <c r="C39" s="73"/>
      <c r="D39" s="27" t="s">
        <v>40</v>
      </c>
      <c r="E39" s="28" t="s">
        <v>41</v>
      </c>
      <c r="F39" s="66">
        <v>1071.9100000000001</v>
      </c>
      <c r="G39" s="67">
        <v>803.93</v>
      </c>
      <c r="H39" s="58">
        <f t="shared" si="1"/>
        <v>74.99976677146401</v>
      </c>
      <c r="K39" s="33"/>
      <c r="N39" s="33"/>
      <c r="O39" s="33"/>
    </row>
    <row r="40" spans="1:15" ht="18.600000000000001" customHeight="1" x14ac:dyDescent="0.25">
      <c r="A40" s="6"/>
      <c r="B40" s="87"/>
      <c r="C40" s="95"/>
      <c r="D40" s="92" t="s">
        <v>57</v>
      </c>
      <c r="E40" s="84" t="s">
        <v>58</v>
      </c>
      <c r="F40" s="85">
        <v>30</v>
      </c>
      <c r="G40" s="86">
        <v>0</v>
      </c>
      <c r="H40" s="58">
        <f t="shared" si="1"/>
        <v>0</v>
      </c>
      <c r="N40" s="33"/>
      <c r="O40" s="33"/>
    </row>
    <row r="41" spans="1:15" ht="18.600000000000001" customHeight="1" x14ac:dyDescent="0.25">
      <c r="A41" s="6"/>
      <c r="B41" s="87"/>
      <c r="C41" s="95"/>
      <c r="D41" s="93" t="s">
        <v>62</v>
      </c>
      <c r="E41" s="88" t="s">
        <v>64</v>
      </c>
      <c r="F41" s="70">
        <v>33159.31</v>
      </c>
      <c r="G41" s="70">
        <v>12742.19</v>
      </c>
      <c r="H41" s="89">
        <f t="shared" si="1"/>
        <v>38.427186814200901</v>
      </c>
      <c r="N41" s="33"/>
      <c r="O41" s="33"/>
    </row>
    <row r="42" spans="1:15" ht="18.600000000000001" customHeight="1" x14ac:dyDescent="0.25">
      <c r="A42" s="6"/>
      <c r="B42" s="87"/>
      <c r="C42" s="96"/>
      <c r="D42" s="94" t="s">
        <v>63</v>
      </c>
      <c r="E42" s="54" t="s">
        <v>65</v>
      </c>
      <c r="F42" s="66">
        <v>811.13</v>
      </c>
      <c r="G42" s="66">
        <v>811.13</v>
      </c>
      <c r="H42" s="91">
        <f t="shared" si="1"/>
        <v>100</v>
      </c>
      <c r="N42" s="33"/>
      <c r="O42" s="33"/>
    </row>
    <row r="43" spans="1:15" ht="39.6" customHeight="1" x14ac:dyDescent="0.25">
      <c r="A43" s="6"/>
      <c r="B43" s="23"/>
      <c r="C43" s="46" t="s">
        <v>54</v>
      </c>
      <c r="D43" s="50"/>
      <c r="E43" s="90" t="s">
        <v>55</v>
      </c>
      <c r="F43" s="68">
        <v>4115.72</v>
      </c>
      <c r="G43" s="69">
        <v>0</v>
      </c>
      <c r="H43" s="51">
        <f>G43/F43</f>
        <v>0</v>
      </c>
      <c r="N43" s="33"/>
      <c r="O43" s="33"/>
    </row>
    <row r="44" spans="1:15" ht="18" customHeight="1" thickBot="1" x14ac:dyDescent="0.3">
      <c r="A44" s="6"/>
      <c r="B44" s="36"/>
      <c r="C44" s="53"/>
      <c r="D44" s="55" t="s">
        <v>52</v>
      </c>
      <c r="E44" s="56" t="s">
        <v>53</v>
      </c>
      <c r="F44" s="70">
        <v>4115.72</v>
      </c>
      <c r="G44" s="71">
        <v>0</v>
      </c>
      <c r="H44" s="57">
        <f t="shared" si="1"/>
        <v>0</v>
      </c>
    </row>
    <row r="45" spans="1:15" ht="19.2" customHeight="1" thickBot="1" x14ac:dyDescent="0.3">
      <c r="A45" s="6"/>
      <c r="B45" s="37"/>
      <c r="C45" s="38"/>
      <c r="D45" s="38"/>
      <c r="E45" s="39" t="s">
        <v>49</v>
      </c>
      <c r="F45" s="40">
        <f>SUM(F7+F25+F33+F35+F43)</f>
        <v>1717775.66</v>
      </c>
      <c r="G45" s="41">
        <f>G7+G25+G33+G35+G43</f>
        <v>964679.74000000011</v>
      </c>
      <c r="H45" s="42">
        <f t="shared" si="1"/>
        <v>56.15865694592506</v>
      </c>
    </row>
    <row r="46" spans="1:15" x14ac:dyDescent="0.25">
      <c r="H46" s="74">
        <v>76</v>
      </c>
    </row>
    <row r="49" spans="8:8" x14ac:dyDescent="0.25">
      <c r="H49" s="74"/>
    </row>
    <row r="95" spans="8:8" x14ac:dyDescent="0.25">
      <c r="H95" s="72"/>
    </row>
    <row r="98" spans="8:8" x14ac:dyDescent="0.25">
      <c r="H98" s="43"/>
    </row>
  </sheetData>
  <sheetProtection selectLockedCells="1" selectUnlockedCells="1"/>
  <mergeCells count="2">
    <mergeCell ref="A1:H1"/>
    <mergeCell ref="G2:H2"/>
  </mergeCells>
  <pageMargins left="0.15763888888888888" right="0.15763888888888888" top="0.19652777777777777" bottom="0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2022-08-23T11:40:25Z</cp:lastPrinted>
  <dcterms:created xsi:type="dcterms:W3CDTF">2017-07-25T11:35:30Z</dcterms:created>
  <dcterms:modified xsi:type="dcterms:W3CDTF">2022-08-23T11:40:32Z</dcterms:modified>
</cp:coreProperties>
</file>