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/>
  <mc:AlternateContent xmlns:mc="http://schemas.openxmlformats.org/markup-compatibility/2006">
    <mc:Choice Requires="x15">
      <x15ac:absPath xmlns:x15ac="http://schemas.microsoft.com/office/spreadsheetml/2010/11/ac" url="C:\Users\Skarbnik2\Desktop\Informacja za I półrocze2022\11Szkoły\"/>
    </mc:Choice>
  </mc:AlternateContent>
  <xr:revisionPtr revIDLastSave="0" documentId="13_ncr:1_{6CB3E782-1B40-4E9C-8A01-C5C3E409E3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o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9" i="1" l="1"/>
  <c r="G7" i="1"/>
  <c r="F7" i="1"/>
  <c r="H18" i="1"/>
  <c r="H36" i="1"/>
  <c r="H37" i="1"/>
  <c r="H38" i="1"/>
  <c r="H39" i="1"/>
  <c r="G35" i="1"/>
  <c r="F35" i="1"/>
  <c r="G28" i="1"/>
  <c r="F28" i="1"/>
  <c r="H34" i="1"/>
  <c r="H33" i="1"/>
  <c r="H27" i="1"/>
  <c r="H26" i="1"/>
  <c r="H25" i="1"/>
  <c r="H24" i="1"/>
  <c r="H23" i="1"/>
  <c r="H13" i="1"/>
  <c r="H22" i="1"/>
  <c r="G40" i="1" l="1"/>
  <c r="F40" i="1"/>
  <c r="F6" i="1"/>
  <c r="G6" i="1"/>
  <c r="H35" i="1"/>
  <c r="H32" i="1"/>
  <c r="H15" i="1"/>
  <c r="H16" i="1"/>
  <c r="H17" i="1"/>
  <c r="H19" i="1"/>
  <c r="H20" i="1"/>
  <c r="H21" i="1"/>
  <c r="H28" i="1"/>
  <c r="H30" i="1"/>
  <c r="H31" i="1"/>
  <c r="H8" i="1"/>
  <c r="H9" i="1"/>
  <c r="H10" i="1"/>
  <c r="H11" i="1"/>
  <c r="H12" i="1"/>
  <c r="H14" i="1"/>
  <c r="H7" i="1"/>
  <c r="H40" i="1" l="1"/>
  <c r="H6" i="1"/>
</calcChain>
</file>

<file path=xl/sharedStrings.xml><?xml version="1.0" encoding="utf-8"?>
<sst xmlns="http://schemas.openxmlformats.org/spreadsheetml/2006/main" count="78" uniqueCount="59">
  <si>
    <t>Tabela nr 4</t>
  </si>
  <si>
    <t>Dział</t>
  </si>
  <si>
    <t>Rozdział</t>
  </si>
  <si>
    <t>Paragraf</t>
  </si>
  <si>
    <t>Treść</t>
  </si>
  <si>
    <t>Plan po zmianach</t>
  </si>
  <si>
    <t>Wykonanie</t>
  </si>
  <si>
    <t>% realizacji</t>
  </si>
  <si>
    <t>801</t>
  </si>
  <si>
    <t>Oświata i wychowanie</t>
  </si>
  <si>
    <t>80101</t>
  </si>
  <si>
    <t>Szkoły podstawowe</t>
  </si>
  <si>
    <t>3020</t>
  </si>
  <si>
    <t>Wydatki osobowe niezaliczone do wynagrodzeń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</si>
  <si>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</si>
  <si>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</si>
  <si>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</si>
  <si>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</si>
  <si>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</si>
  <si>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</si>
  <si>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4120</t>
  </si>
  <si>
    <t>4210</t>
  </si>
  <si>
    <t>Zakup materiałów i wyposażenia</t>
  </si>
  <si>
    <t>4260</t>
  </si>
  <si>
    <t>Zakup energii</t>
  </si>
  <si>
    <t>4280</t>
  </si>
  <si>
    <t>Zakup usług zdrowotnych</t>
  </si>
  <si>
    <t>4300</t>
  </si>
  <si>
    <t>Zakup usług pozostałych</t>
  </si>
  <si>
    <t>4410</t>
  </si>
  <si>
    <t>Podróże służbowe krajowe</t>
  </si>
  <si>
    <t>4430</t>
  </si>
  <si>
    <t>Różne opłaty i składki</t>
  </si>
  <si>
    <t>4440</t>
  </si>
  <si>
    <t>Odpisy na zakładowy fundusz świadczeń socjalnych</t>
  </si>
  <si>
    <t>80150</t>
  </si>
  <si>
    <t>Razem:</t>
  </si>
  <si>
    <t>Realizacja zadań wymagających stosowania specjalnej organizacji nauki i metod pracy dla dzieci i młodzieży w szkołach podstawowych</t>
  </si>
  <si>
    <t>4710</t>
  </si>
  <si>
    <t>Wpłaty na PPK finansowane przez podmiot zatrudniający</t>
  </si>
  <si>
    <t>4170</t>
  </si>
  <si>
    <t>Wynagrodzenia bezosobowe</t>
  </si>
  <si>
    <t>Składki na Fundusz Pracy oraz Fundusz Solidarnościowy</t>
  </si>
  <si>
    <t>4580</t>
  </si>
  <si>
    <t>Pozostałe odsetki</t>
  </si>
  <si>
    <t>4610</t>
  </si>
  <si>
    <t>Koszty postępowania sądowego i prokuratorskiego</t>
  </si>
  <si>
    <t>4530</t>
  </si>
  <si>
    <t>Podatek od towarów i usług (VAT).</t>
  </si>
  <si>
    <t>INFORMACJA Z WYKONANIA WYDATKÓW ZA I PÓŁROCZE 2022 R. SZKOŁA PODSTAWOWA NR 1 W CHORZELACH</t>
  </si>
  <si>
    <t>4790</t>
  </si>
  <si>
    <t>4800</t>
  </si>
  <si>
    <t xml:space="preserve">Wynagrodzenia osobowe nauczycieli </t>
  </si>
  <si>
    <t xml:space="preserve">Dodatkowe wynagrodzenie roczne nauczycieli </t>
  </si>
  <si>
    <t>80195</t>
  </si>
  <si>
    <t>Pozostała działalność</t>
  </si>
  <si>
    <t xml:space="preserve">Składki na ubezpieczenia społeczne </t>
  </si>
  <si>
    <t>4360</t>
  </si>
  <si>
    <t>Opłaty z tytułu zakupu usług telekomunikacyjnych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</si>
</sst>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#.00"/>
    <numFmt numFmtId="166" formatCode="0.0"/>
  </numFmts>
  <fonts count="14" x14ac:knownFonts="1"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8"/>
      <name val="Arial"/>
      <family val="2"/>
      <charset val="238"/>
    </font>
    <font>
      <b/>
      <sz val="10"/>
      <color indexed="8"/>
      <name val="Cambria"/>
      <family val="1"/>
      <charset val="238"/>
    </font>
    <font>
      <b/>
      <sz val="9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Cambria"/>
      <family val="1"/>
      <charset val="238"/>
    </font>
    <font>
      <sz val="9"/>
      <color indexed="8"/>
      <name val="Cambria"/>
      <family val="1"/>
      <charset val="238"/>
    </font>
    <font>
      <i/>
      <sz val="9"/>
      <color indexed="8"/>
      <name val="Cambria"/>
      <family val="1"/>
      <charset val="238"/>
    </font>
    <font>
      <sz val="9"/>
      <color indexed="8"/>
      <name val="Cambria"/>
      <family val="1"/>
      <charset val="238"/>
      <scheme val="major"/>
    </font>
    <font>
      <i/>
      <sz val="9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75">
    <xf numFmtId="0" fontId="0" fillId="0" borderId="0" xfId="0">
      <alignment vertical="top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4" fontId="1" fillId="0" borderId="0" xfId="0" applyNumberFormat="1" applyFont="1" applyFill="1" applyBorder="1" applyAlignment="1" applyProtection="1">
      <alignment horizontal="right"/>
      <protection locked="0"/>
    </xf>
    <xf numFmtId="164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0" applyNumberFormat="1" applyFont="1" applyFill="1" applyBorder="1" applyAlignment="1" applyProtection="1">
      <protection locked="0"/>
    </xf>
    <xf numFmtId="164" fontId="5" fillId="0" borderId="0" xfId="0" applyNumberFormat="1" applyFont="1" applyFill="1" applyBorder="1" applyAlignment="1" applyProtection="1">
      <alignment horizontal="right"/>
      <protection locked="0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left" vertical="top" wrapText="1"/>
      <protection locked="0"/>
    </xf>
    <xf numFmtId="49" fontId="5" fillId="2" borderId="0" xfId="0" applyNumberFormat="1" applyFont="1" applyFill="1" applyAlignment="1" applyProtection="1">
      <alignment horizontal="right" vertical="top" wrapText="1"/>
      <protection locked="0"/>
    </xf>
    <xf numFmtId="49" fontId="1" fillId="2" borderId="0" xfId="0" applyNumberFormat="1" applyFont="1" applyFill="1" applyAlignment="1" applyProtection="1">
      <alignment horizontal="right" vertical="top" wrapText="1"/>
      <protection locked="0"/>
    </xf>
    <xf numFmtId="4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 applyBorder="1">
      <alignment vertical="top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49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164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2" xfId="0" applyNumberFormat="1" applyFont="1" applyFill="1" applyBorder="1" applyAlignment="1" applyProtection="1">
      <alignment horizontal="left" vertical="center" wrapText="1"/>
      <protection locked="0"/>
    </xf>
    <xf numFmtId="3" fontId="10" fillId="0" borderId="0" xfId="0" applyNumberFormat="1" applyFont="1" applyFill="1" applyBorder="1" applyAlignment="1" applyProtection="1">
      <alignment horizontal="right"/>
      <protection locked="0"/>
    </xf>
    <xf numFmtId="49" fontId="10" fillId="0" borderId="0" xfId="0" applyNumberFormat="1" applyFont="1" applyFill="1" applyBorder="1" applyAlignment="1" applyProtection="1">
      <alignment horizontal="right"/>
      <protection locked="0"/>
    </xf>
    <xf numFmtId="49" fontId="8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1" xfId="0" applyNumberFormat="1" applyFont="1" applyFill="1" applyBorder="1" applyAlignment="1" applyProtection="1">
      <alignment horizontal="center" vertical="center" wrapText="1"/>
      <protection locked="0"/>
    </xf>
    <xf numFmtId="4" fontId="7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7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4" xfId="0" applyNumberFormat="1" applyFont="1" applyFill="1" applyBorder="1" applyAlignment="1" applyProtection="1">
      <alignment horizontal="left"/>
      <protection locked="0"/>
    </xf>
    <xf numFmtId="0" fontId="5" fillId="2" borderId="15" xfId="0" applyNumberFormat="1" applyFont="1" applyFill="1" applyBorder="1" applyAlignment="1" applyProtection="1">
      <alignment horizontal="left"/>
      <protection locked="0"/>
    </xf>
    <xf numFmtId="0" fontId="4" fillId="2" borderId="15" xfId="0" applyNumberFormat="1" applyFont="1" applyFill="1" applyBorder="1" applyAlignment="1" applyProtection="1">
      <alignment horizontal="right" vertical="center"/>
      <protection locked="0"/>
    </xf>
    <xf numFmtId="4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1" fillId="2" borderId="6" xfId="0" applyNumberFormat="1" applyFont="1" applyFill="1" applyBorder="1" applyAlignment="1" applyProtection="1">
      <alignment horizontal="right" vertical="center" wrapText="1"/>
      <protection locked="0"/>
    </xf>
    <xf numFmtId="164" fontId="11" fillId="2" borderId="6" xfId="0" applyNumberFormat="1" applyFont="1" applyFill="1" applyBorder="1" applyAlignment="1" applyProtection="1">
      <alignment horizontal="right" vertical="center" wrapText="1"/>
      <protection locked="0"/>
    </xf>
    <xf numFmtId="165" fontId="12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12" fillId="2" borderId="15" xfId="0" applyNumberFormat="1" applyFont="1" applyFill="1" applyBorder="1" applyAlignment="1" applyProtection="1">
      <alignment horizontal="right" vertical="center"/>
      <protection locked="0"/>
    </xf>
    <xf numFmtId="164" fontId="12" fillId="2" borderId="17" xfId="0" applyNumberFormat="1" applyFont="1" applyFill="1" applyBorder="1" applyAlignment="1" applyProtection="1">
      <alignment horizontal="right" vertical="center" wrapText="1"/>
      <protection locked="0"/>
    </xf>
    <xf numFmtId="39" fontId="13" fillId="0" borderId="18" xfId="0" applyNumberFormat="1" applyFont="1" applyBorder="1" applyAlignment="1">
      <alignment horizontal="right" vertical="center" wrapText="1"/>
    </xf>
    <xf numFmtId="4" fontId="13" fillId="2" borderId="3" xfId="0" applyNumberFormat="1" applyFont="1" applyFill="1" applyBorder="1" applyAlignment="1" applyProtection="1">
      <alignment horizontal="right" vertical="center" wrapText="1"/>
      <protection locked="0"/>
    </xf>
    <xf numFmtId="164" fontId="13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12" xfId="0" applyNumberFormat="1" applyFont="1" applyFill="1" applyBorder="1" applyAlignment="1" applyProtection="1">
      <alignment horizontal="right" vertical="center" wrapText="1"/>
      <protection locked="0"/>
    </xf>
    <xf numFmtId="164" fontId="13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13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13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12" xfId="0" applyNumberFormat="1" applyFont="1" applyFill="1" applyBorder="1" applyAlignment="1" applyProtection="1">
      <alignment horizontal="left" vertical="center" wrapText="1"/>
      <protection locked="0"/>
    </xf>
    <xf numFmtId="4" fontId="13" fillId="2" borderId="19" xfId="0" applyNumberFormat="1" applyFont="1" applyFill="1" applyBorder="1" applyAlignment="1" applyProtection="1">
      <alignment horizontal="right" vertical="center" wrapText="1"/>
      <protection locked="0"/>
    </xf>
    <xf numFmtId="39" fontId="13" fillId="0" borderId="20" xfId="0" applyNumberFormat="1" applyFont="1" applyBorder="1" applyAlignment="1">
      <alignment horizontal="right" vertical="center" wrapText="1"/>
    </xf>
    <xf numFmtId="4" fontId="11" fillId="2" borderId="21" xfId="0" applyNumberFormat="1" applyFont="1" applyFill="1" applyBorder="1" applyAlignment="1" applyProtection="1">
      <alignment horizontal="right" vertical="center" wrapText="1"/>
      <protection locked="0"/>
    </xf>
    <xf numFmtId="39" fontId="13" fillId="0" borderId="6" xfId="0" applyNumberFormat="1" applyFont="1" applyBorder="1" applyAlignment="1">
      <alignment horizontal="right" vertical="center" wrapText="1"/>
    </xf>
    <xf numFmtId="49" fontId="8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2" borderId="7" xfId="0" applyNumberFormat="1" applyFont="1" applyFill="1" applyBorder="1" applyAlignment="1" applyProtection="1">
      <alignment horizontal="right" vertical="center" wrapText="1"/>
      <protection locked="0"/>
    </xf>
    <xf numFmtId="164" fontId="10" fillId="2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4" fontId="5" fillId="2" borderId="0" xfId="0" applyNumberFormat="1" applyFont="1" applyFill="1" applyBorder="1" applyAlignment="1" applyProtection="1">
      <alignment horizontal="right" vertical="top" wrapText="1"/>
      <protection locked="0"/>
    </xf>
    <xf numFmtId="166" fontId="0" fillId="0" borderId="0" xfId="0" applyNumberFormat="1">
      <alignment vertical="top"/>
    </xf>
    <xf numFmtId="166" fontId="6" fillId="0" borderId="0" xfId="0" applyNumberFormat="1" applyFont="1" applyFill="1" applyBorder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showGridLines="0" tabSelected="1" topLeftCell="A28" workbookViewId="0">
      <selection activeCell="O34" sqref="O34"/>
    </sheetView>
  </sheetViews>
  <sheetFormatPr defaultRowHeight="13.2" x14ac:dyDescent="0.25"/>
  <cols>
    <col min="1" max="1" width="2.42578125" style="1" customWidth="1"/>
    <col min="2" max="2" width="6.42578125" style="1" customWidth="1"/>
    <col min="3" max="3" width="8.85546875" style="1" customWidth="1"/>
    <col min="4" max="4" width="9.42578125" style="1" customWidth="1"/>
    <col min="5" max="5" width="61.85546875" style="1" customWidth="1"/>
    <col min="6" max="6" width="14.7109375" style="2" customWidth="1"/>
    <col min="7" max="7" width="13.140625" style="3" customWidth="1"/>
    <col min="8" max="8" width="9" style="4" customWidth="1"/>
    <col min="9" max="9" width="9.140625" style="73"/>
  </cols>
  <sheetData>
    <row r="1" spans="1:11" ht="20.25" customHeight="1" x14ac:dyDescent="0.25">
      <c r="A1" s="71" t="s">
        <v>49</v>
      </c>
      <c r="B1" s="71"/>
      <c r="C1" s="71"/>
      <c r="D1" s="71"/>
      <c r="E1" s="71"/>
      <c r="F1" s="71"/>
      <c r="G1" s="71"/>
      <c r="H1" s="71"/>
    </row>
    <row r="2" spans="1:11" ht="20.25" customHeight="1" x14ac:dyDescent="0.25">
      <c r="C2" s="5"/>
      <c r="D2" s="5"/>
      <c r="E2" s="5"/>
      <c r="F2" s="5"/>
      <c r="G2" s="5"/>
      <c r="H2" s="6"/>
    </row>
    <row r="3" spans="1:11" ht="15.75" customHeight="1" x14ac:dyDescent="0.25">
      <c r="B3" s="7"/>
      <c r="C3" s="8"/>
      <c r="D3" s="8"/>
      <c r="E3" s="8"/>
      <c r="F3" s="9"/>
      <c r="G3" s="72" t="s">
        <v>0</v>
      </c>
      <c r="H3" s="72"/>
    </row>
    <row r="4" spans="1:11" ht="15.75" customHeight="1" x14ac:dyDescent="0.25">
      <c r="B4" s="7"/>
      <c r="C4" s="7"/>
      <c r="D4" s="7"/>
      <c r="E4" s="7"/>
      <c r="F4" s="10"/>
      <c r="G4" s="11"/>
      <c r="H4" s="11"/>
      <c r="K4" s="12"/>
    </row>
    <row r="5" spans="1:11" s="13" customFormat="1" ht="27.75" customHeight="1" x14ac:dyDescent="0.2">
      <c r="B5" s="14" t="s">
        <v>1</v>
      </c>
      <c r="C5" s="14" t="s">
        <v>2</v>
      </c>
      <c r="D5" s="14" t="s">
        <v>3</v>
      </c>
      <c r="E5" s="14" t="s">
        <v>4</v>
      </c>
      <c r="F5" s="15" t="s">
        <v>5</v>
      </c>
      <c r="G5" s="16" t="s">
        <v>6</v>
      </c>
      <c r="H5" s="17" t="s">
        <v>7</v>
      </c>
      <c r="I5" s="74"/>
    </row>
    <row r="6" spans="1:11" ht="17.100000000000001" customHeight="1" x14ac:dyDescent="0.25">
      <c r="B6" s="18" t="s">
        <v>8</v>
      </c>
      <c r="C6" s="18"/>
      <c r="D6" s="18"/>
      <c r="E6" s="19" t="s">
        <v>9</v>
      </c>
      <c r="F6" s="37">
        <f>SUM(F7+F28+F35)</f>
        <v>1978969.29</v>
      </c>
      <c r="G6" s="38">
        <f>SUM(G7+G28+G35)</f>
        <v>1086288.4600000002</v>
      </c>
      <c r="H6" s="20">
        <f t="shared" ref="H6:H13" si="0">G6/F6%</f>
        <v>54.891627954469172</v>
      </c>
    </row>
    <row r="7" spans="1:11" ht="17.100000000000001" customHeight="1" x14ac:dyDescent="0.25">
      <c r="B7" s="21"/>
      <c r="C7" s="22" t="s">
        <v>10</v>
      </c>
      <c r="D7" s="22"/>
      <c r="E7" s="23" t="s">
        <v>11</v>
      </c>
      <c r="F7" s="39">
        <f>SUM(F8:F27)</f>
        <v>1824091.1600000001</v>
      </c>
      <c r="G7" s="39">
        <f>SUM(G8:G27)</f>
        <v>992140.17000000016</v>
      </c>
      <c r="H7" s="24">
        <f t="shared" si="0"/>
        <v>54.390931317270351</v>
      </c>
    </row>
    <row r="8" spans="1:11" ht="17.100000000000001" customHeight="1" x14ac:dyDescent="0.25">
      <c r="B8" s="21"/>
      <c r="C8" s="21"/>
      <c r="D8" s="25" t="s">
        <v>12</v>
      </c>
      <c r="E8" s="26" t="s">
        <v>13</v>
      </c>
      <c r="F8" s="53">
        <v>60660.44</v>
      </c>
      <c r="G8" s="54">
        <v>26825.98</v>
      </c>
      <c r="H8" s="55">
        <f t="shared" si="0"/>
        <v>44.22318730296054</v>
      </c>
    </row>
    <row r="9" spans="1:11" ht="17.100000000000001" customHeight="1" x14ac:dyDescent="0.25">
      <c r="B9" s="21"/>
      <c r="C9" s="21"/>
      <c r="D9" s="25" t="s">
        <v>14</v>
      </c>
      <c r="E9" s="26" t="s">
        <v>15</v>
      </c>
      <c r="F9" s="53">
        <v>245892</v>
      </c>
      <c r="G9" s="54">
        <v>121436.66</v>
      </c>
      <c r="H9" s="55">
        <f t="shared" si="0"/>
        <v>49.386177671498054</v>
      </c>
    </row>
    <row r="10" spans="1:11" ht="17.100000000000001" customHeight="1" x14ac:dyDescent="0.25">
      <c r="B10" s="21"/>
      <c r="C10" s="21"/>
      <c r="D10" s="25" t="s">
        <v>16</v>
      </c>
      <c r="E10" s="26" t="s">
        <v>17</v>
      </c>
      <c r="F10" s="53">
        <v>17033.689999999999</v>
      </c>
      <c r="G10" s="54">
        <v>17033.689999999999</v>
      </c>
      <c r="H10" s="55">
        <f t="shared" si="0"/>
        <v>100</v>
      </c>
    </row>
    <row r="11" spans="1:11" ht="17.100000000000001" customHeight="1" x14ac:dyDescent="0.25">
      <c r="B11" s="21"/>
      <c r="C11" s="21"/>
      <c r="D11" s="25" t="s">
        <v>18</v>
      </c>
      <c r="E11" s="26" t="s">
        <v>19</v>
      </c>
      <c r="F11" s="53">
        <v>200950.96</v>
      </c>
      <c r="G11" s="54">
        <v>103455.76</v>
      </c>
      <c r="H11" s="55">
        <f t="shared" si="0"/>
        <v>51.483088212168781</v>
      </c>
    </row>
    <row r="12" spans="1:11" ht="17.399999999999999" customHeight="1" x14ac:dyDescent="0.25">
      <c r="B12" s="21"/>
      <c r="C12" s="21"/>
      <c r="D12" s="25" t="s">
        <v>20</v>
      </c>
      <c r="E12" s="26" t="s">
        <v>42</v>
      </c>
      <c r="F12" s="53">
        <v>29060.68</v>
      </c>
      <c r="G12" s="54">
        <v>11289.77</v>
      </c>
      <c r="H12" s="55">
        <f t="shared" si="0"/>
        <v>38.848953293591201</v>
      </c>
    </row>
    <row r="13" spans="1:11" ht="17.399999999999999" customHeight="1" x14ac:dyDescent="0.25">
      <c r="B13" s="21"/>
      <c r="C13" s="21"/>
      <c r="D13" s="25" t="s">
        <v>40</v>
      </c>
      <c r="E13" s="26" t="s">
        <v>41</v>
      </c>
      <c r="F13" s="53">
        <v>4200</v>
      </c>
      <c r="G13" s="54">
        <v>2100</v>
      </c>
      <c r="H13" s="55">
        <f t="shared" si="0"/>
        <v>50</v>
      </c>
    </row>
    <row r="14" spans="1:11" ht="17.100000000000001" customHeight="1" x14ac:dyDescent="0.25">
      <c r="B14" s="21"/>
      <c r="C14" s="21"/>
      <c r="D14" s="25" t="s">
        <v>21</v>
      </c>
      <c r="E14" s="26" t="s">
        <v>22</v>
      </c>
      <c r="F14" s="53">
        <v>100000</v>
      </c>
      <c r="G14" s="54">
        <v>89068.96</v>
      </c>
      <c r="H14" s="55">
        <f t="shared" ref="H14:H27" si="1">G14/F14%</f>
        <v>89.068960000000004</v>
      </c>
    </row>
    <row r="15" spans="1:11" ht="17.100000000000001" customHeight="1" x14ac:dyDescent="0.25">
      <c r="B15" s="21"/>
      <c r="C15" s="21"/>
      <c r="D15" s="25" t="s">
        <v>23</v>
      </c>
      <c r="E15" s="26" t="s">
        <v>24</v>
      </c>
      <c r="F15" s="53">
        <v>25000</v>
      </c>
      <c r="G15" s="54">
        <v>16490.8</v>
      </c>
      <c r="H15" s="55">
        <f t="shared" si="1"/>
        <v>65.963200000000001</v>
      </c>
    </row>
    <row r="16" spans="1:11" ht="17.100000000000001" customHeight="1" x14ac:dyDescent="0.25">
      <c r="B16" s="21"/>
      <c r="C16" s="21"/>
      <c r="D16" s="25" t="s">
        <v>25</v>
      </c>
      <c r="E16" s="26" t="s">
        <v>26</v>
      </c>
      <c r="F16" s="53">
        <v>1500</v>
      </c>
      <c r="G16" s="54">
        <v>377</v>
      </c>
      <c r="H16" s="55">
        <f t="shared" si="1"/>
        <v>25.133333333333333</v>
      </c>
    </row>
    <row r="17" spans="2:8" ht="17.100000000000001" customHeight="1" x14ac:dyDescent="0.25">
      <c r="B17" s="21"/>
      <c r="C17" s="21"/>
      <c r="D17" s="25" t="s">
        <v>27</v>
      </c>
      <c r="E17" s="26" t="s">
        <v>28</v>
      </c>
      <c r="F17" s="53">
        <v>20755</v>
      </c>
      <c r="G17" s="54">
        <v>12034.2</v>
      </c>
      <c r="H17" s="55">
        <f t="shared" si="1"/>
        <v>57.982172970368588</v>
      </c>
    </row>
    <row r="18" spans="2:8" ht="17.100000000000001" customHeight="1" x14ac:dyDescent="0.25">
      <c r="B18" s="21"/>
      <c r="C18" s="21"/>
      <c r="D18" s="25" t="s">
        <v>57</v>
      </c>
      <c r="E18" s="26" t="s">
        <v>58</v>
      </c>
      <c r="F18" s="53">
        <v>3465.94</v>
      </c>
      <c r="G18" s="54">
        <v>297.56</v>
      </c>
      <c r="H18" s="55">
        <f t="shared" si="1"/>
        <v>8.5852611412776909</v>
      </c>
    </row>
    <row r="19" spans="2:8" ht="16.5" customHeight="1" x14ac:dyDescent="0.25">
      <c r="B19" s="21"/>
      <c r="C19" s="21"/>
      <c r="D19" s="25" t="s">
        <v>29</v>
      </c>
      <c r="E19" s="26" t="s">
        <v>30</v>
      </c>
      <c r="F19" s="53">
        <v>534</v>
      </c>
      <c r="G19" s="54">
        <v>534</v>
      </c>
      <c r="H19" s="55">
        <f t="shared" si="1"/>
        <v>100</v>
      </c>
    </row>
    <row r="20" spans="2:8" ht="17.100000000000001" customHeight="1" x14ac:dyDescent="0.25">
      <c r="B20" s="21"/>
      <c r="C20" s="21"/>
      <c r="D20" s="25" t="s">
        <v>31</v>
      </c>
      <c r="E20" s="26" t="s">
        <v>32</v>
      </c>
      <c r="F20" s="53">
        <v>2500</v>
      </c>
      <c r="G20" s="54">
        <v>2215</v>
      </c>
      <c r="H20" s="55">
        <f t="shared" si="1"/>
        <v>88.6</v>
      </c>
    </row>
    <row r="21" spans="2:8" ht="17.100000000000001" customHeight="1" x14ac:dyDescent="0.25">
      <c r="B21" s="21"/>
      <c r="C21" s="21"/>
      <c r="D21" s="25" t="s">
        <v>33</v>
      </c>
      <c r="E21" s="26" t="s">
        <v>34</v>
      </c>
      <c r="F21" s="64">
        <v>96617.31</v>
      </c>
      <c r="G21" s="54">
        <v>72462.98</v>
      </c>
      <c r="H21" s="55">
        <f t="shared" si="1"/>
        <v>74.999997412471942</v>
      </c>
    </row>
    <row r="22" spans="2:8" ht="17.100000000000001" customHeight="1" x14ac:dyDescent="0.25">
      <c r="B22" s="21"/>
      <c r="C22" s="21"/>
      <c r="D22" s="29" t="s">
        <v>47</v>
      </c>
      <c r="E22" s="62" t="s">
        <v>48</v>
      </c>
      <c r="F22" s="66">
        <v>1400</v>
      </c>
      <c r="G22" s="63">
        <v>0</v>
      </c>
      <c r="H22" s="55">
        <f t="shared" si="1"/>
        <v>0</v>
      </c>
    </row>
    <row r="23" spans="2:8" ht="17.100000000000001" customHeight="1" x14ac:dyDescent="0.25">
      <c r="B23" s="21"/>
      <c r="C23" s="21"/>
      <c r="D23" s="29" t="s">
        <v>43</v>
      </c>
      <c r="E23" s="62" t="s">
        <v>44</v>
      </c>
      <c r="F23" s="66">
        <v>6141.03</v>
      </c>
      <c r="G23" s="63">
        <v>6141.03</v>
      </c>
      <c r="H23" s="55">
        <f t="shared" si="1"/>
        <v>100</v>
      </c>
    </row>
    <row r="24" spans="2:8" ht="17.100000000000001" customHeight="1" x14ac:dyDescent="0.25">
      <c r="B24" s="21"/>
      <c r="C24" s="21"/>
      <c r="D24" s="29" t="s">
        <v>45</v>
      </c>
      <c r="E24" s="62" t="s">
        <v>46</v>
      </c>
      <c r="F24" s="66">
        <v>8955</v>
      </c>
      <c r="G24" s="63">
        <v>8955</v>
      </c>
      <c r="H24" s="55">
        <f t="shared" si="1"/>
        <v>100</v>
      </c>
    </row>
    <row r="25" spans="2:8" ht="17.100000000000001" customHeight="1" x14ac:dyDescent="0.25">
      <c r="B25" s="21"/>
      <c r="C25" s="21"/>
      <c r="D25" s="29" t="s">
        <v>38</v>
      </c>
      <c r="E25" s="62" t="s">
        <v>39</v>
      </c>
      <c r="F25" s="66">
        <v>150</v>
      </c>
      <c r="G25" s="63">
        <v>0</v>
      </c>
      <c r="H25" s="55">
        <f t="shared" si="1"/>
        <v>0</v>
      </c>
    </row>
    <row r="26" spans="2:8" ht="17.100000000000001" customHeight="1" x14ac:dyDescent="0.25">
      <c r="B26" s="21"/>
      <c r="C26" s="21"/>
      <c r="D26" s="29" t="s">
        <v>50</v>
      </c>
      <c r="E26" s="62" t="s">
        <v>52</v>
      </c>
      <c r="F26" s="66">
        <v>930119.04</v>
      </c>
      <c r="G26" s="63">
        <v>432265.71</v>
      </c>
      <c r="H26" s="55">
        <f t="shared" si="1"/>
        <v>46.47423516886613</v>
      </c>
    </row>
    <row r="27" spans="2:8" ht="17.100000000000001" customHeight="1" x14ac:dyDescent="0.25">
      <c r="B27" s="21"/>
      <c r="C27" s="21"/>
      <c r="D27" s="29" t="s">
        <v>51</v>
      </c>
      <c r="E27" s="62" t="s">
        <v>53</v>
      </c>
      <c r="F27" s="66">
        <v>69156.070000000007</v>
      </c>
      <c r="G27" s="63">
        <v>69156.070000000007</v>
      </c>
      <c r="H27" s="55">
        <f t="shared" si="1"/>
        <v>100</v>
      </c>
    </row>
    <row r="28" spans="2:8" ht="38.4" customHeight="1" x14ac:dyDescent="0.25">
      <c r="B28" s="21"/>
      <c r="C28" s="22" t="s">
        <v>35</v>
      </c>
      <c r="D28" s="22"/>
      <c r="E28" s="23" t="s">
        <v>37</v>
      </c>
      <c r="F28" s="65">
        <f>SUM(F29+F30+F31+F32+F33+F34)</f>
        <v>152302.74</v>
      </c>
      <c r="G28" s="46">
        <f>SUM(G29+G30+G31+G32+G33+G34)</f>
        <v>92378.31</v>
      </c>
      <c r="H28" s="47">
        <f t="shared" ref="H28:H40" si="2">G28/F28%</f>
        <v>60.654397944514983</v>
      </c>
    </row>
    <row r="29" spans="2:8" ht="20.399999999999999" customHeight="1" x14ac:dyDescent="0.25">
      <c r="B29" s="33"/>
      <c r="C29" s="34"/>
      <c r="D29" s="25" t="s">
        <v>12</v>
      </c>
      <c r="E29" s="26" t="s">
        <v>13</v>
      </c>
      <c r="F29" s="56">
        <v>7741.2</v>
      </c>
      <c r="G29" s="54">
        <v>3933.72</v>
      </c>
      <c r="H29" s="47">
        <f t="shared" si="2"/>
        <v>50.815377460858784</v>
      </c>
    </row>
    <row r="30" spans="2:8" ht="17.100000000000001" customHeight="1" x14ac:dyDescent="0.25">
      <c r="B30" s="33"/>
      <c r="C30" s="35"/>
      <c r="D30" s="25" t="s">
        <v>18</v>
      </c>
      <c r="E30" s="26" t="s">
        <v>19</v>
      </c>
      <c r="F30" s="56">
        <v>21369.62</v>
      </c>
      <c r="G30" s="54">
        <v>12958.55</v>
      </c>
      <c r="H30" s="55">
        <f t="shared" si="2"/>
        <v>60.640058176046182</v>
      </c>
    </row>
    <row r="31" spans="2:8" ht="18" customHeight="1" x14ac:dyDescent="0.25">
      <c r="B31" s="33"/>
      <c r="C31" s="35"/>
      <c r="D31" s="29" t="s">
        <v>20</v>
      </c>
      <c r="E31" s="30" t="s">
        <v>42</v>
      </c>
      <c r="F31" s="57">
        <v>3045.7</v>
      </c>
      <c r="G31" s="58">
        <v>589.32000000000005</v>
      </c>
      <c r="H31" s="59">
        <f t="shared" si="2"/>
        <v>19.349246478642023</v>
      </c>
    </row>
    <row r="32" spans="2:8" ht="20.399999999999999" customHeight="1" x14ac:dyDescent="0.25">
      <c r="B32" s="42"/>
      <c r="C32" s="36"/>
      <c r="D32" s="31" t="s">
        <v>33</v>
      </c>
      <c r="E32" s="32" t="s">
        <v>34</v>
      </c>
      <c r="F32" s="60">
        <v>3349.73</v>
      </c>
      <c r="G32" s="60">
        <v>2512.3000000000002</v>
      </c>
      <c r="H32" s="61">
        <f t="shared" si="2"/>
        <v>75.000074632880853</v>
      </c>
    </row>
    <row r="33" spans="2:8" ht="20.399999999999999" customHeight="1" x14ac:dyDescent="0.25">
      <c r="B33" s="42"/>
      <c r="C33" s="36"/>
      <c r="D33" s="31" t="s">
        <v>50</v>
      </c>
      <c r="E33" s="67" t="s">
        <v>52</v>
      </c>
      <c r="F33" s="60">
        <v>110827.06</v>
      </c>
      <c r="G33" s="60">
        <v>66414.990000000005</v>
      </c>
      <c r="H33" s="61">
        <f t="shared" si="2"/>
        <v>59.926691188956923</v>
      </c>
    </row>
    <row r="34" spans="2:8" ht="20.399999999999999" customHeight="1" x14ac:dyDescent="0.25">
      <c r="B34" s="42"/>
      <c r="C34" s="36"/>
      <c r="D34" s="31" t="s">
        <v>51</v>
      </c>
      <c r="E34" s="62" t="s">
        <v>53</v>
      </c>
      <c r="F34" s="60">
        <v>5969.43</v>
      </c>
      <c r="G34" s="60">
        <v>5969.43</v>
      </c>
      <c r="H34" s="61">
        <f t="shared" si="2"/>
        <v>100</v>
      </c>
    </row>
    <row r="35" spans="2:8" ht="20.399999999999999" customHeight="1" x14ac:dyDescent="0.25">
      <c r="B35" s="42"/>
      <c r="C35" s="40" t="s">
        <v>54</v>
      </c>
      <c r="D35" s="40"/>
      <c r="E35" s="41" t="s">
        <v>55</v>
      </c>
      <c r="F35" s="48">
        <f>SUM(F36+F37+F38+F39)</f>
        <v>2575.3900000000003</v>
      </c>
      <c r="G35" s="48">
        <f>SUM(G36+G37+G38+G39)</f>
        <v>1769.98</v>
      </c>
      <c r="H35" s="49">
        <f t="shared" si="2"/>
        <v>68.726678289501777</v>
      </c>
    </row>
    <row r="36" spans="2:8" ht="18.75" customHeight="1" x14ac:dyDescent="0.25">
      <c r="B36" s="42"/>
      <c r="C36" s="68"/>
      <c r="D36" s="31" t="s">
        <v>18</v>
      </c>
      <c r="E36" s="32" t="s">
        <v>56</v>
      </c>
      <c r="F36" s="69">
        <v>298.2</v>
      </c>
      <c r="G36" s="69">
        <v>243.19</v>
      </c>
      <c r="H36" s="70">
        <f t="shared" si="2"/>
        <v>81.552649228705576</v>
      </c>
    </row>
    <row r="37" spans="2:8" ht="17.25" customHeight="1" x14ac:dyDescent="0.25">
      <c r="B37" s="42"/>
      <c r="C37" s="68"/>
      <c r="D37" s="31" t="s">
        <v>20</v>
      </c>
      <c r="E37" s="30" t="s">
        <v>42</v>
      </c>
      <c r="F37" s="69">
        <v>42.49</v>
      </c>
      <c r="G37" s="69">
        <v>34.659999999999997</v>
      </c>
      <c r="H37" s="70">
        <f t="shared" si="2"/>
        <v>81.572134619910557</v>
      </c>
    </row>
    <row r="38" spans="2:8" ht="18.75" customHeight="1" x14ac:dyDescent="0.25">
      <c r="B38" s="42"/>
      <c r="C38" s="68"/>
      <c r="D38" s="31" t="s">
        <v>21</v>
      </c>
      <c r="E38" s="26" t="s">
        <v>22</v>
      </c>
      <c r="F38" s="69">
        <v>500</v>
      </c>
      <c r="G38" s="69">
        <v>0</v>
      </c>
      <c r="H38" s="70">
        <f t="shared" si="2"/>
        <v>0</v>
      </c>
    </row>
    <row r="39" spans="2:8" ht="21" customHeight="1" thickBot="1" x14ac:dyDescent="0.3">
      <c r="B39" s="42"/>
      <c r="C39" s="68"/>
      <c r="D39" s="31" t="s">
        <v>50</v>
      </c>
      <c r="E39" s="67" t="s">
        <v>52</v>
      </c>
      <c r="F39" s="69">
        <v>1734.7</v>
      </c>
      <c r="G39" s="69">
        <v>1492.13</v>
      </c>
      <c r="H39" s="70">
        <f t="shared" si="2"/>
        <v>86.01660229434485</v>
      </c>
    </row>
    <row r="40" spans="2:8" ht="18" customHeight="1" thickBot="1" x14ac:dyDescent="0.3">
      <c r="B40" s="43"/>
      <c r="C40" s="44"/>
      <c r="D40" s="44"/>
      <c r="E40" s="45" t="s">
        <v>36</v>
      </c>
      <c r="F40" s="50">
        <f>SUM(F7+F28+F35)</f>
        <v>1978969.29</v>
      </c>
      <c r="G40" s="51">
        <f>SUM(G7+G28+G35)</f>
        <v>1086288.4600000002</v>
      </c>
      <c r="H40" s="52">
        <f t="shared" si="2"/>
        <v>54.891627954469172</v>
      </c>
    </row>
    <row r="43" spans="2:8" x14ac:dyDescent="0.25">
      <c r="H43" s="27">
        <v>77</v>
      </c>
    </row>
    <row r="49" spans="8:8" x14ac:dyDescent="0.25">
      <c r="H49" s="27"/>
    </row>
    <row r="54" spans="8:8" x14ac:dyDescent="0.25">
      <c r="H54" s="28"/>
    </row>
  </sheetData>
  <sheetProtection selectLockedCells="1" selectUnlockedCells="1"/>
  <mergeCells count="2">
    <mergeCell ref="A1:H1"/>
    <mergeCell ref="G3:H3"/>
  </mergeCells>
  <pageMargins left="0.15763888888888888" right="0.15763888888888888" top="0.39374999999999999" bottom="0.39374999999999999" header="0.51180555555555551" footer="0.51180555555555551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Katarzyna Brzezicka</cp:lastModifiedBy>
  <cp:lastPrinted>2022-08-12T07:16:45Z</cp:lastPrinted>
  <dcterms:created xsi:type="dcterms:W3CDTF">2017-07-25T12:49:38Z</dcterms:created>
  <dcterms:modified xsi:type="dcterms:W3CDTF">2022-08-12T07:17:16Z</dcterms:modified>
</cp:coreProperties>
</file>