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C:\Users\e_werder\Desktop\Moje dokumenty\Informacje za I półrocze\Informacja za I półrocze2022\11Szkoły\"/>
    </mc:Choice>
  </mc:AlternateContent>
  <xr:revisionPtr revIDLastSave="0" documentId="13_ncr:1_{6979F177-D9CA-4734-B3C8-0293D07E16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0" i="1" l="1"/>
  <c r="H41" i="1"/>
  <c r="H39" i="1"/>
  <c r="G34" i="1"/>
  <c r="F34" i="1"/>
  <c r="G24" i="1"/>
  <c r="F24" i="1"/>
  <c r="H30" i="1"/>
  <c r="H31" i="1"/>
  <c r="G5" i="1"/>
  <c r="F5" i="1"/>
  <c r="H22" i="1"/>
  <c r="H23" i="1"/>
  <c r="H14" i="1"/>
  <c r="H29" i="1"/>
  <c r="H21" i="1"/>
  <c r="H11" i="1"/>
  <c r="G42" i="1"/>
  <c r="G32" i="1"/>
  <c r="F32" i="1"/>
  <c r="H43" i="1"/>
  <c r="H35" i="1"/>
  <c r="H36" i="1"/>
  <c r="H37" i="1"/>
  <c r="H6" i="1"/>
  <c r="H7" i="1"/>
  <c r="H8" i="1"/>
  <c r="H9" i="1"/>
  <c r="H10" i="1"/>
  <c r="H12" i="1"/>
  <c r="H13" i="1"/>
  <c r="H15" i="1"/>
  <c r="H16" i="1"/>
  <c r="H17" i="1"/>
  <c r="H18" i="1"/>
  <c r="H19" i="1"/>
  <c r="H20" i="1"/>
  <c r="H25" i="1"/>
  <c r="H26" i="1"/>
  <c r="H27" i="1"/>
  <c r="H28" i="1"/>
  <c r="H33" i="1"/>
  <c r="H38" i="1"/>
  <c r="H34" i="1" l="1"/>
  <c r="H5" i="1"/>
  <c r="H42" i="1"/>
  <c r="G4" i="1"/>
  <c r="H32" i="1"/>
  <c r="G45" i="1"/>
  <c r="H24" i="1"/>
  <c r="F45" i="1"/>
  <c r="F4" i="1"/>
  <c r="H45" i="1" l="1"/>
  <c r="H4" i="1"/>
</calcChain>
</file>

<file path=xl/sharedStrings.xml><?xml version="1.0" encoding="utf-8"?>
<sst xmlns="http://schemas.openxmlformats.org/spreadsheetml/2006/main" count="90" uniqueCount="62">
  <si>
    <t>Tabela nr 5</t>
  </si>
  <si>
    <t>Dział</t>
  </si>
  <si>
    <t>Rozdział</t>
  </si>
  <si>
    <t>Paragraf</t>
  </si>
  <si>
    <t>Treść</t>
  </si>
  <si>
    <t>Plan po zmianach</t>
  </si>
  <si>
    <t>Wykonanie</t>
  </si>
  <si>
    <t>% realizacji</t>
  </si>
  <si>
    <t>801</t>
  </si>
  <si>
    <t>Oświata i wychowanie</t>
  </si>
  <si>
    <t>80101</t>
  </si>
  <si>
    <t>Szkoły podstawowe</t>
  </si>
  <si>
    <t>3020</t>
  </si>
  <si>
    <t>Wydatki osobowe niezaliczone do wynagrodzeń</t>
  </si>
  <si>
    <t>4010</t>
  </si>
  <si>
    <t>Wynagrodzenia osobowe pracowników</t>
  </si>
  <si>
    <t>4040</t>
  </si>
  <si>
    <t>Dodatkowe wynagrodzenie roczne</t>
  </si>
  <si>
    <t>4110</t>
  </si>
  <si>
    <t>Składki na ubezpieczenia społeczne</t>
  </si>
  <si>
    <t>4120</t>
  </si>
  <si>
    <t>4210</t>
  </si>
  <si>
    <t>Zakup materiałów i wyposażenia</t>
  </si>
  <si>
    <t>4260</t>
  </si>
  <si>
    <t>Zakup energii</t>
  </si>
  <si>
    <t>4280</t>
  </si>
  <si>
    <t>Zakup usług zdrowotnych</t>
  </si>
  <si>
    <t>4300</t>
  </si>
  <si>
    <t>Zakup usług pozostałych</t>
  </si>
  <si>
    <t>4360</t>
  </si>
  <si>
    <t>Opłaty z tytułu zakupu usług telekomunikacyjnych</t>
  </si>
  <si>
    <t>4410</t>
  </si>
  <si>
    <t>Podróże służbowe krajowe</t>
  </si>
  <si>
    <t>4430</t>
  </si>
  <si>
    <t>Różne opłaty i składki</t>
  </si>
  <si>
    <t>4440</t>
  </si>
  <si>
    <t>Odpisy na zakładowy fundusz świadczeń socjalnych</t>
  </si>
  <si>
    <t>80103</t>
  </si>
  <si>
    <t>Oddziały przedszkolne w szkołach podstawowych</t>
  </si>
  <si>
    <t>80148</t>
  </si>
  <si>
    <t>4220</t>
  </si>
  <si>
    <t>Razem:</t>
  </si>
  <si>
    <t>Stołówki szkolne i przedszkolne</t>
  </si>
  <si>
    <t>Zakup środków żywności</t>
  </si>
  <si>
    <t>80150</t>
  </si>
  <si>
    <t>Realizacja zadań wymagających stosowania specjalnej organizacji nauki i metod pracy dla dzieci i młodzieży w szkołach podstawowych</t>
  </si>
  <si>
    <t>4240</t>
  </si>
  <si>
    <t>Zakup środków dydaktycznych i książek</t>
  </si>
  <si>
    <t>80153</t>
  </si>
  <si>
    <t>Zapewnienie uczniom prawa do bezpłatnego dostępu do podręczników, materiałów edukacyjnych lub materiałów ćwiczeniowych</t>
  </si>
  <si>
    <t>Składki na Fundusz Pracy oraz Fundusz Solidarnościowy</t>
  </si>
  <si>
    <t>4170</t>
  </si>
  <si>
    <t>4710</t>
  </si>
  <si>
    <t>Wpłaty na PPK finansowane przez podmiot zatrudniający</t>
  </si>
  <si>
    <t>Wynagrodzenia bezosobowe</t>
  </si>
  <si>
    <t>INFORMACJA Z WYKONANIA WYDATKÓW ZA I PÓŁROCZE 2022 R. SZKOŁA PODSTAWOWA W POŚCIENIU WSI</t>
  </si>
  <si>
    <t>4270</t>
  </si>
  <si>
    <t>Zakup usług remontowych</t>
  </si>
  <si>
    <t>4790</t>
  </si>
  <si>
    <t>4800</t>
  </si>
  <si>
    <t>Wynagrodzenia osobowe nauczycieli</t>
  </si>
  <si>
    <t>Dodatkowe wynagrodzenie roczne nauczycieli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</si>
</sst>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#.00"/>
  </numFmts>
  <fonts count="17" x14ac:knownFonts="1"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8"/>
      <color indexed="8"/>
      <name val="Cambria"/>
      <family val="1"/>
      <charset val="238"/>
    </font>
    <font>
      <b/>
      <sz val="8"/>
      <color indexed="8"/>
      <name val="Cambria"/>
      <family val="1"/>
      <charset val="238"/>
    </font>
    <font>
      <b/>
      <sz val="7"/>
      <color indexed="8"/>
      <name val="Cambria"/>
      <family val="1"/>
      <charset val="238"/>
    </font>
    <font>
      <sz val="8"/>
      <color indexed="8"/>
      <name val="Arial"/>
      <family val="2"/>
      <charset val="238"/>
    </font>
    <font>
      <sz val="9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i/>
      <sz val="9"/>
      <color indexed="8"/>
      <name val="Cambria"/>
      <family val="1"/>
      <charset val="238"/>
      <scheme val="major"/>
    </font>
    <font>
      <sz val="8.25"/>
      <color indexed="8"/>
      <name val="Cambria"/>
      <family val="1"/>
      <charset val="238"/>
      <scheme val="major"/>
    </font>
    <font>
      <sz val="9"/>
      <color indexed="8"/>
      <name val="Cambria"/>
      <family val="1"/>
      <charset val="238"/>
      <scheme val="major"/>
    </font>
    <font>
      <i/>
      <sz val="8.25"/>
      <color indexed="8"/>
      <name val="Cambria"/>
      <family val="1"/>
      <charset val="238"/>
      <scheme val="major"/>
    </font>
    <font>
      <sz val="8.5"/>
      <color indexed="8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top"/>
    </xf>
  </cellStyleXfs>
  <cellXfs count="75">
    <xf numFmtId="0" fontId="0" fillId="0" borderId="0" xfId="0">
      <alignment vertical="top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164" fontId="2" fillId="2" borderId="0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 vertical="top" wrapText="1"/>
      <protection locked="0"/>
    </xf>
    <xf numFmtId="49" fontId="4" fillId="2" borderId="0" xfId="0" applyNumberFormat="1" applyFont="1" applyFill="1" applyAlignment="1" applyProtection="1">
      <alignment horizontal="right" vertical="top" wrapText="1"/>
      <protection locked="0"/>
    </xf>
    <xf numFmtId="0" fontId="0" fillId="0" borderId="0" xfId="0" applyBorder="1">
      <alignment vertical="top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alignment horizontal="left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/>
      <protection locked="0"/>
    </xf>
    <xf numFmtId="165" fontId="7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0" xfId="0" applyNumberFormat="1" applyFill="1" applyAlignment="1" applyProtection="1">
      <alignment horizontal="center" vertical="center" wrapText="1"/>
      <protection locked="0"/>
    </xf>
    <xf numFmtId="49" fontId="1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0" xfId="0" applyNumberFormat="1" applyFont="1" applyFill="1" applyBorder="1" applyAlignment="1" applyProtection="1">
      <alignment horizontal="right"/>
      <protection locked="0"/>
    </xf>
    <xf numFmtId="49" fontId="14" fillId="2" borderId="0" xfId="0" applyNumberFormat="1" applyFont="1" applyFill="1" applyBorder="1" applyAlignment="1" applyProtection="1">
      <alignment horizontal="right"/>
      <protection locked="0"/>
    </xf>
    <xf numFmtId="49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1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7" xfId="0" applyNumberFormat="1" applyFont="1" applyFill="1" applyBorder="1" applyAlignment="1" applyProtection="1">
      <alignment horizontal="left" vertical="center" wrapText="1"/>
      <protection locked="0"/>
    </xf>
    <xf numFmtId="4" fontId="11" fillId="2" borderId="7" xfId="0" applyNumberFormat="1" applyFont="1" applyFill="1" applyBorder="1" applyAlignment="1" applyProtection="1">
      <alignment horizontal="right" vertical="center" wrapText="1"/>
      <protection locked="0"/>
    </xf>
    <xf numFmtId="164" fontId="11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16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16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16" fillId="2" borderId="7" xfId="0" applyNumberFormat="1" applyFont="1" applyFill="1" applyBorder="1" applyAlignment="1" applyProtection="1">
      <alignment horizontal="right" vertical="center" wrapText="1"/>
      <protection locked="0"/>
    </xf>
    <xf numFmtId="164" fontId="16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6" fillId="2" borderId="15" xfId="0" applyNumberFormat="1" applyFont="1" applyFill="1" applyBorder="1" applyAlignment="1" applyProtection="1">
      <alignment horizontal="right" vertical="center" wrapText="1"/>
      <protection locked="0"/>
    </xf>
    <xf numFmtId="4" fontId="16" fillId="2" borderId="18" xfId="0" applyNumberFormat="1" applyFont="1" applyFill="1" applyBorder="1" applyAlignment="1" applyProtection="1">
      <alignment horizontal="right" vertical="center" wrapText="1"/>
      <protection locked="0"/>
    </xf>
    <xf numFmtId="4" fontId="16" fillId="2" borderId="17" xfId="0" applyNumberFormat="1" applyFont="1" applyFill="1" applyBorder="1" applyAlignment="1" applyProtection="1">
      <alignment horizontal="right" vertical="center" wrapText="1"/>
      <protection locked="0"/>
    </xf>
    <xf numFmtId="4" fontId="16" fillId="2" borderId="16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164" fontId="16" fillId="2" borderId="1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>
      <alignment vertical="top"/>
    </xf>
    <xf numFmtId="164" fontId="9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Border="1" applyAlignment="1" applyProtection="1">
      <alignment horizontal="right" vertical="top" wrapText="1"/>
      <protection locked="0"/>
    </xf>
    <xf numFmtId="49" fontId="10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NumberFormat="1" applyFont="1" applyFill="1" applyBorder="1" applyAlignment="1" applyProtection="1">
      <alignment horizontal="left"/>
      <protection locked="0"/>
    </xf>
    <xf numFmtId="49" fontId="5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showGridLines="0" tabSelected="1" topLeftCell="A30" workbookViewId="0">
      <selection sqref="A1:H48"/>
    </sheetView>
  </sheetViews>
  <sheetFormatPr defaultRowHeight="13.2" x14ac:dyDescent="0.25"/>
  <cols>
    <col min="1" max="1" width="2.42578125" style="1" customWidth="1"/>
    <col min="2" max="2" width="6.7109375" style="1" customWidth="1"/>
    <col min="3" max="4" width="10.7109375" style="1" customWidth="1"/>
    <col min="5" max="5" width="61" style="1" customWidth="1"/>
    <col min="6" max="6" width="14.42578125" style="2" customWidth="1"/>
    <col min="7" max="7" width="11.140625" style="2" customWidth="1"/>
    <col min="8" max="8" width="8.7109375" style="3" customWidth="1"/>
    <col min="9" max="9" width="9.140625" style="67"/>
  </cols>
  <sheetData>
    <row r="1" spans="1:9" ht="17.25" customHeight="1" x14ac:dyDescent="0.25">
      <c r="A1" s="69" t="s">
        <v>55</v>
      </c>
      <c r="B1" s="69"/>
      <c r="C1" s="69"/>
      <c r="D1" s="69"/>
      <c r="E1" s="69"/>
      <c r="F1" s="69"/>
      <c r="G1" s="69"/>
      <c r="H1" s="69"/>
    </row>
    <row r="2" spans="1:9" ht="15.75" customHeight="1" x14ac:dyDescent="0.25">
      <c r="A2" s="4"/>
      <c r="B2" s="5"/>
      <c r="C2" s="5"/>
      <c r="D2" s="5"/>
      <c r="E2" s="5"/>
      <c r="F2" s="6"/>
      <c r="G2" s="70" t="s">
        <v>0</v>
      </c>
      <c r="H2" s="70"/>
    </row>
    <row r="3" spans="1:9" s="12" customFormat="1" ht="28.5" customHeight="1" x14ac:dyDescent="0.2">
      <c r="A3" s="8"/>
      <c r="B3" s="9" t="s">
        <v>1</v>
      </c>
      <c r="C3" s="9" t="s">
        <v>2</v>
      </c>
      <c r="D3" s="9" t="s">
        <v>3</v>
      </c>
      <c r="E3" s="9" t="s">
        <v>4</v>
      </c>
      <c r="F3" s="10" t="s">
        <v>5</v>
      </c>
      <c r="G3" s="10" t="s">
        <v>6</v>
      </c>
      <c r="H3" s="11" t="s">
        <v>7</v>
      </c>
      <c r="I3" s="68"/>
    </row>
    <row r="4" spans="1:9" ht="17.100000000000001" customHeight="1" x14ac:dyDescent="0.25">
      <c r="A4" s="4"/>
      <c r="B4" s="13" t="s">
        <v>8</v>
      </c>
      <c r="C4" s="13"/>
      <c r="D4" s="13"/>
      <c r="E4" s="14" t="s">
        <v>9</v>
      </c>
      <c r="F4" s="39">
        <f>SUM(F5+F24+F32+F34+F42)</f>
        <v>1381314.3199999998</v>
      </c>
      <c r="G4" s="40">
        <f>SUM(G5+G24+G32+G34)</f>
        <v>770062.58</v>
      </c>
      <c r="H4" s="15">
        <f t="shared" ref="H4:H37" si="0">G4/F4%</f>
        <v>55.748540998257376</v>
      </c>
    </row>
    <row r="5" spans="1:9" ht="17.100000000000001" customHeight="1" x14ac:dyDescent="0.25">
      <c r="A5" s="4"/>
      <c r="B5" s="16"/>
      <c r="C5" s="17" t="s">
        <v>10</v>
      </c>
      <c r="D5" s="17"/>
      <c r="E5" s="18" t="s">
        <v>11</v>
      </c>
      <c r="F5" s="41">
        <f>SUM(F6:F23)</f>
        <v>1210944.27</v>
      </c>
      <c r="G5" s="41">
        <f>SUM(G6:G23)</f>
        <v>676385.7</v>
      </c>
      <c r="H5" s="19">
        <f t="shared" si="0"/>
        <v>55.856055208882566</v>
      </c>
    </row>
    <row r="6" spans="1:9" ht="17.100000000000001" customHeight="1" x14ac:dyDescent="0.25">
      <c r="A6" s="4"/>
      <c r="B6" s="16"/>
      <c r="C6" s="16"/>
      <c r="D6" s="20" t="s">
        <v>12</v>
      </c>
      <c r="E6" s="21" t="s">
        <v>13</v>
      </c>
      <c r="F6" s="55">
        <v>47299.9</v>
      </c>
      <c r="G6" s="53">
        <v>22648.1</v>
      </c>
      <c r="H6" s="54">
        <f t="shared" si="0"/>
        <v>47.881919412091776</v>
      </c>
    </row>
    <row r="7" spans="1:9" ht="17.100000000000001" customHeight="1" x14ac:dyDescent="0.25">
      <c r="A7" s="4"/>
      <c r="B7" s="16"/>
      <c r="C7" s="16"/>
      <c r="D7" s="20" t="s">
        <v>14</v>
      </c>
      <c r="E7" s="21" t="s">
        <v>15</v>
      </c>
      <c r="F7" s="55">
        <v>184824.79</v>
      </c>
      <c r="G7" s="53">
        <v>93813.32</v>
      </c>
      <c r="H7" s="54">
        <f t="shared" si="0"/>
        <v>50.757974620179468</v>
      </c>
    </row>
    <row r="8" spans="1:9" ht="17.100000000000001" customHeight="1" x14ac:dyDescent="0.25">
      <c r="A8" s="4"/>
      <c r="B8" s="16"/>
      <c r="C8" s="16"/>
      <c r="D8" s="20" t="s">
        <v>16</v>
      </c>
      <c r="E8" s="21" t="s">
        <v>17</v>
      </c>
      <c r="F8" s="55">
        <v>13145.74</v>
      </c>
      <c r="G8" s="53">
        <v>13145.74</v>
      </c>
      <c r="H8" s="54">
        <f t="shared" si="0"/>
        <v>100</v>
      </c>
    </row>
    <row r="9" spans="1:9" ht="17.100000000000001" customHeight="1" x14ac:dyDescent="0.25">
      <c r="A9" s="4"/>
      <c r="B9" s="16"/>
      <c r="C9" s="16"/>
      <c r="D9" s="20" t="s">
        <v>18</v>
      </c>
      <c r="E9" s="21" t="s">
        <v>19</v>
      </c>
      <c r="F9" s="55">
        <v>151638.6</v>
      </c>
      <c r="G9" s="53">
        <v>85571.15</v>
      </c>
      <c r="H9" s="54">
        <f t="shared" si="0"/>
        <v>56.430981293681157</v>
      </c>
    </row>
    <row r="10" spans="1:9" ht="17.399999999999999" customHeight="1" x14ac:dyDescent="0.25">
      <c r="A10" s="4"/>
      <c r="B10" s="16"/>
      <c r="C10" s="16"/>
      <c r="D10" s="20" t="s">
        <v>20</v>
      </c>
      <c r="E10" s="21" t="s">
        <v>50</v>
      </c>
      <c r="F10" s="55">
        <v>22315.01</v>
      </c>
      <c r="G10" s="53">
        <v>7735.81</v>
      </c>
      <c r="H10" s="54">
        <f t="shared" si="0"/>
        <v>34.666397191845313</v>
      </c>
    </row>
    <row r="11" spans="1:9" ht="16.8" customHeight="1" x14ac:dyDescent="0.25">
      <c r="A11" s="4"/>
      <c r="B11" s="16"/>
      <c r="C11" s="16"/>
      <c r="D11" s="20" t="s">
        <v>51</v>
      </c>
      <c r="E11" s="21" t="s">
        <v>54</v>
      </c>
      <c r="F11" s="55">
        <v>4200</v>
      </c>
      <c r="G11" s="53">
        <v>2100</v>
      </c>
      <c r="H11" s="54">
        <f t="shared" si="0"/>
        <v>50</v>
      </c>
    </row>
    <row r="12" spans="1:9" ht="17.100000000000001" customHeight="1" x14ac:dyDescent="0.25">
      <c r="A12" s="4"/>
      <c r="B12" s="16"/>
      <c r="C12" s="16"/>
      <c r="D12" s="20" t="s">
        <v>21</v>
      </c>
      <c r="E12" s="21" t="s">
        <v>22</v>
      </c>
      <c r="F12" s="55">
        <v>26000</v>
      </c>
      <c r="G12" s="53">
        <v>16339.93</v>
      </c>
      <c r="H12" s="54">
        <f t="shared" si="0"/>
        <v>62.84588461538462</v>
      </c>
    </row>
    <row r="13" spans="1:9" ht="17.100000000000001" customHeight="1" x14ac:dyDescent="0.25">
      <c r="A13" s="4"/>
      <c r="B13" s="16"/>
      <c r="C13" s="16"/>
      <c r="D13" s="20" t="s">
        <v>23</v>
      </c>
      <c r="E13" s="21" t="s">
        <v>24</v>
      </c>
      <c r="F13" s="55">
        <v>10100</v>
      </c>
      <c r="G13" s="53">
        <v>4737.63</v>
      </c>
      <c r="H13" s="54">
        <f t="shared" si="0"/>
        <v>46.907227722772276</v>
      </c>
    </row>
    <row r="14" spans="1:9" ht="17.100000000000001" customHeight="1" x14ac:dyDescent="0.25">
      <c r="A14" s="4"/>
      <c r="B14" s="16"/>
      <c r="C14" s="16"/>
      <c r="D14" s="20" t="s">
        <v>56</v>
      </c>
      <c r="E14" s="21" t="s">
        <v>57</v>
      </c>
      <c r="F14" s="55">
        <v>615</v>
      </c>
      <c r="G14" s="53">
        <v>615</v>
      </c>
      <c r="H14" s="54">
        <f t="shared" si="0"/>
        <v>100</v>
      </c>
    </row>
    <row r="15" spans="1:9" ht="17.100000000000001" customHeight="1" x14ac:dyDescent="0.25">
      <c r="A15" s="4"/>
      <c r="B15" s="16"/>
      <c r="C15" s="16"/>
      <c r="D15" s="20" t="s">
        <v>25</v>
      </c>
      <c r="E15" s="21" t="s">
        <v>26</v>
      </c>
      <c r="F15" s="55">
        <v>500</v>
      </c>
      <c r="G15" s="53">
        <v>220</v>
      </c>
      <c r="H15" s="54">
        <f t="shared" si="0"/>
        <v>44</v>
      </c>
    </row>
    <row r="16" spans="1:9" ht="17.100000000000001" customHeight="1" x14ac:dyDescent="0.25">
      <c r="A16" s="4"/>
      <c r="B16" s="16"/>
      <c r="C16" s="16"/>
      <c r="D16" s="20" t="s">
        <v>27</v>
      </c>
      <c r="E16" s="21" t="s">
        <v>28</v>
      </c>
      <c r="F16" s="55">
        <v>10644</v>
      </c>
      <c r="G16" s="53">
        <v>4292.1899999999996</v>
      </c>
      <c r="H16" s="54">
        <f t="shared" si="0"/>
        <v>40.324971815107098</v>
      </c>
    </row>
    <row r="17" spans="1:13" ht="20.100000000000001" customHeight="1" x14ac:dyDescent="0.25">
      <c r="A17" s="4"/>
      <c r="B17" s="16"/>
      <c r="C17" s="16"/>
      <c r="D17" s="20" t="s">
        <v>29</v>
      </c>
      <c r="E17" s="21" t="s">
        <v>30</v>
      </c>
      <c r="F17" s="55">
        <v>2500</v>
      </c>
      <c r="G17" s="53">
        <v>848.7</v>
      </c>
      <c r="H17" s="54">
        <f t="shared" si="0"/>
        <v>33.948</v>
      </c>
    </row>
    <row r="18" spans="1:13" ht="20.100000000000001" customHeight="1" x14ac:dyDescent="0.25">
      <c r="A18" s="4"/>
      <c r="B18" s="16"/>
      <c r="C18" s="16"/>
      <c r="D18" s="20" t="s">
        <v>31</v>
      </c>
      <c r="E18" s="21" t="s">
        <v>32</v>
      </c>
      <c r="F18" s="55">
        <v>1500</v>
      </c>
      <c r="G18" s="53">
        <v>420.38</v>
      </c>
      <c r="H18" s="54">
        <f t="shared" si="0"/>
        <v>28.025333333333332</v>
      </c>
    </row>
    <row r="19" spans="1:13" ht="17.100000000000001" customHeight="1" x14ac:dyDescent="0.25">
      <c r="A19" s="4"/>
      <c r="B19" s="16"/>
      <c r="C19" s="16"/>
      <c r="D19" s="20" t="s">
        <v>33</v>
      </c>
      <c r="E19" s="21" t="s">
        <v>34</v>
      </c>
      <c r="F19" s="55">
        <v>1956</v>
      </c>
      <c r="G19" s="53">
        <v>1956</v>
      </c>
      <c r="H19" s="54">
        <f t="shared" si="0"/>
        <v>100</v>
      </c>
    </row>
    <row r="20" spans="1:13" ht="17.100000000000001" customHeight="1" x14ac:dyDescent="0.25">
      <c r="A20" s="4"/>
      <c r="B20" s="16"/>
      <c r="C20" s="16"/>
      <c r="D20" s="20" t="s">
        <v>35</v>
      </c>
      <c r="E20" s="21" t="s">
        <v>36</v>
      </c>
      <c r="F20" s="55">
        <v>51811.05</v>
      </c>
      <c r="G20" s="53">
        <v>38858.29</v>
      </c>
      <c r="H20" s="54">
        <f t="shared" si="0"/>
        <v>75.000004825225503</v>
      </c>
      <c r="M20" s="7"/>
    </row>
    <row r="21" spans="1:13" ht="17.100000000000001" customHeight="1" x14ac:dyDescent="0.25">
      <c r="A21" s="4"/>
      <c r="B21" s="16"/>
      <c r="C21" s="16"/>
      <c r="D21" s="20" t="s">
        <v>52</v>
      </c>
      <c r="E21" s="21" t="s">
        <v>53</v>
      </c>
      <c r="F21" s="55">
        <v>150</v>
      </c>
      <c r="G21" s="53">
        <v>0</v>
      </c>
      <c r="H21" s="54">
        <f t="shared" si="0"/>
        <v>0</v>
      </c>
      <c r="M21" s="7"/>
    </row>
    <row r="22" spans="1:13" ht="17.100000000000001" customHeight="1" x14ac:dyDescent="0.25">
      <c r="A22" s="4"/>
      <c r="B22" s="16"/>
      <c r="C22" s="16"/>
      <c r="D22" s="20" t="s">
        <v>58</v>
      </c>
      <c r="E22" s="21" t="s">
        <v>60</v>
      </c>
      <c r="F22" s="55">
        <v>624681.44999999995</v>
      </c>
      <c r="G22" s="53">
        <v>326020.73</v>
      </c>
      <c r="H22" s="54">
        <f t="shared" si="0"/>
        <v>52.189916956874583</v>
      </c>
      <c r="M22" s="7"/>
    </row>
    <row r="23" spans="1:13" ht="17.100000000000001" customHeight="1" x14ac:dyDescent="0.25">
      <c r="A23" s="4"/>
      <c r="B23" s="16"/>
      <c r="C23" s="16"/>
      <c r="D23" s="20" t="s">
        <v>59</v>
      </c>
      <c r="E23" s="21" t="s">
        <v>61</v>
      </c>
      <c r="F23" s="55">
        <v>57062.73</v>
      </c>
      <c r="G23" s="53">
        <v>57062.73</v>
      </c>
      <c r="H23" s="54">
        <f t="shared" si="0"/>
        <v>100.00000000000001</v>
      </c>
      <c r="M23" s="7"/>
    </row>
    <row r="24" spans="1:13" ht="17.100000000000001" customHeight="1" x14ac:dyDescent="0.25">
      <c r="A24" s="4"/>
      <c r="B24" s="16"/>
      <c r="C24" s="17" t="s">
        <v>37</v>
      </c>
      <c r="D24" s="17"/>
      <c r="E24" s="18" t="s">
        <v>38</v>
      </c>
      <c r="F24" s="41">
        <f>SUM(F25:F31)</f>
        <v>83418.649999999994</v>
      </c>
      <c r="G24" s="41">
        <f>SUM(G25:G31)</f>
        <v>50844.909999999996</v>
      </c>
      <c r="H24" s="19">
        <f t="shared" si="0"/>
        <v>60.951489864676546</v>
      </c>
    </row>
    <row r="25" spans="1:13" ht="17.100000000000001" customHeight="1" x14ac:dyDescent="0.25">
      <c r="A25" s="4"/>
      <c r="B25" s="16"/>
      <c r="C25" s="16"/>
      <c r="D25" s="20" t="s">
        <v>12</v>
      </c>
      <c r="E25" s="21" t="s">
        <v>13</v>
      </c>
      <c r="F25" s="55">
        <v>4722</v>
      </c>
      <c r="G25" s="53">
        <v>2313.9499999999998</v>
      </c>
      <c r="H25" s="54">
        <f t="shared" si="0"/>
        <v>49.003600169419734</v>
      </c>
    </row>
    <row r="26" spans="1:13" ht="17.100000000000001" customHeight="1" x14ac:dyDescent="0.25">
      <c r="A26" s="4"/>
      <c r="B26" s="16"/>
      <c r="C26" s="16"/>
      <c r="D26" s="20" t="s">
        <v>18</v>
      </c>
      <c r="E26" s="21" t="s">
        <v>19</v>
      </c>
      <c r="F26" s="55">
        <v>12041.77</v>
      </c>
      <c r="G26" s="53">
        <v>6838.14</v>
      </c>
      <c r="H26" s="54">
        <f t="shared" si="0"/>
        <v>56.786834493600189</v>
      </c>
    </row>
    <row r="27" spans="1:13" ht="17.399999999999999" customHeight="1" x14ac:dyDescent="0.25">
      <c r="A27" s="4"/>
      <c r="B27" s="16"/>
      <c r="C27" s="16"/>
      <c r="D27" s="20" t="s">
        <v>20</v>
      </c>
      <c r="E27" s="21" t="s">
        <v>50</v>
      </c>
      <c r="F27" s="55">
        <v>1725.26</v>
      </c>
      <c r="G27" s="53">
        <v>979.81</v>
      </c>
      <c r="H27" s="54">
        <f t="shared" si="0"/>
        <v>56.792019753544388</v>
      </c>
    </row>
    <row r="28" spans="1:13" ht="17.100000000000001" customHeight="1" x14ac:dyDescent="0.25">
      <c r="A28" s="4"/>
      <c r="B28" s="16"/>
      <c r="C28" s="16"/>
      <c r="D28" s="20" t="s">
        <v>35</v>
      </c>
      <c r="E28" s="21" t="s">
        <v>36</v>
      </c>
      <c r="F28" s="55">
        <v>3617.71</v>
      </c>
      <c r="G28" s="53">
        <v>2713.28</v>
      </c>
      <c r="H28" s="54">
        <f t="shared" si="0"/>
        <v>74.999930895511255</v>
      </c>
    </row>
    <row r="29" spans="1:13" ht="17.100000000000001" customHeight="1" x14ac:dyDescent="0.25">
      <c r="A29" s="4"/>
      <c r="B29" s="16"/>
      <c r="C29" s="16"/>
      <c r="D29" s="20" t="s">
        <v>52</v>
      </c>
      <c r="E29" s="21" t="s">
        <v>53</v>
      </c>
      <c r="F29" s="55">
        <v>75</v>
      </c>
      <c r="G29" s="53">
        <v>0</v>
      </c>
      <c r="H29" s="54">
        <f t="shared" si="0"/>
        <v>0</v>
      </c>
    </row>
    <row r="30" spans="1:13" ht="17.100000000000001" customHeight="1" x14ac:dyDescent="0.25">
      <c r="A30" s="4"/>
      <c r="B30" s="16"/>
      <c r="C30" s="16"/>
      <c r="D30" s="20" t="s">
        <v>58</v>
      </c>
      <c r="E30" s="21" t="s">
        <v>60</v>
      </c>
      <c r="F30" s="55">
        <v>55716.73</v>
      </c>
      <c r="G30" s="53">
        <v>32479.55</v>
      </c>
      <c r="H30" s="54">
        <f t="shared" si="0"/>
        <v>58.294070739614469</v>
      </c>
    </row>
    <row r="31" spans="1:13" ht="17.100000000000001" customHeight="1" x14ac:dyDescent="0.25">
      <c r="A31" s="4"/>
      <c r="B31" s="16"/>
      <c r="C31" s="16"/>
      <c r="D31" s="20" t="s">
        <v>59</v>
      </c>
      <c r="E31" s="21" t="s">
        <v>61</v>
      </c>
      <c r="F31" s="55">
        <v>5520.18</v>
      </c>
      <c r="G31" s="53">
        <v>5520.18</v>
      </c>
      <c r="H31" s="54">
        <f t="shared" si="0"/>
        <v>100</v>
      </c>
    </row>
    <row r="32" spans="1:13" ht="17.100000000000001" customHeight="1" x14ac:dyDescent="0.25">
      <c r="A32" s="4"/>
      <c r="B32" s="16"/>
      <c r="C32" s="17" t="s">
        <v>39</v>
      </c>
      <c r="D32" s="17"/>
      <c r="E32" s="27" t="s">
        <v>42</v>
      </c>
      <c r="F32" s="41">
        <f>SUM(F33)</f>
        <v>14000</v>
      </c>
      <c r="G32" s="41">
        <f>SUM(G33)</f>
        <v>4341.25</v>
      </c>
      <c r="H32" s="19">
        <f t="shared" si="0"/>
        <v>31.008928571428573</v>
      </c>
    </row>
    <row r="33" spans="1:8" ht="17.100000000000001" customHeight="1" x14ac:dyDescent="0.25">
      <c r="A33" s="4"/>
      <c r="B33" s="16"/>
      <c r="C33" s="16"/>
      <c r="D33" s="20" t="s">
        <v>40</v>
      </c>
      <c r="E33" s="29" t="s">
        <v>43</v>
      </c>
      <c r="F33" s="42">
        <v>14000</v>
      </c>
      <c r="G33" s="43">
        <v>4341.25</v>
      </c>
      <c r="H33" s="22">
        <f t="shared" si="0"/>
        <v>31.008928571428573</v>
      </c>
    </row>
    <row r="34" spans="1:8" ht="22.2" customHeight="1" x14ac:dyDescent="0.25">
      <c r="A34" s="4"/>
      <c r="B34" s="16"/>
      <c r="C34" s="17" t="s">
        <v>44</v>
      </c>
      <c r="D34" s="17"/>
      <c r="E34" s="30" t="s">
        <v>45</v>
      </c>
      <c r="F34" s="41">
        <f>SUM(F35:F41)</f>
        <v>69317</v>
      </c>
      <c r="G34" s="41">
        <f>SUM(G35:G41)</f>
        <v>38490.719999999994</v>
      </c>
      <c r="H34" s="19">
        <f t="shared" si="0"/>
        <v>55.528542781712993</v>
      </c>
    </row>
    <row r="35" spans="1:8" ht="16.2" customHeight="1" x14ac:dyDescent="0.25">
      <c r="A35" s="4"/>
      <c r="B35" s="16"/>
      <c r="C35" s="46"/>
      <c r="D35" s="32" t="s">
        <v>12</v>
      </c>
      <c r="E35" s="31" t="s">
        <v>13</v>
      </c>
      <c r="F35" s="52">
        <v>3806.24</v>
      </c>
      <c r="G35" s="53">
        <v>1899.35</v>
      </c>
      <c r="H35" s="54">
        <f t="shared" si="0"/>
        <v>49.900952120728071</v>
      </c>
    </row>
    <row r="36" spans="1:8" ht="17.100000000000001" customHeight="1" x14ac:dyDescent="0.25">
      <c r="A36" s="4"/>
      <c r="B36" s="16"/>
      <c r="C36" s="47"/>
      <c r="D36" s="20" t="s">
        <v>18</v>
      </c>
      <c r="E36" s="28" t="s">
        <v>19</v>
      </c>
      <c r="F36" s="52">
        <v>9710.18</v>
      </c>
      <c r="G36" s="53">
        <v>5352.71</v>
      </c>
      <c r="H36" s="54">
        <f t="shared" si="0"/>
        <v>55.124724773382162</v>
      </c>
    </row>
    <row r="37" spans="1:8" ht="17.100000000000001" customHeight="1" x14ac:dyDescent="0.25">
      <c r="A37" s="4"/>
      <c r="B37" s="16"/>
      <c r="C37" s="47"/>
      <c r="D37" s="35" t="s">
        <v>20</v>
      </c>
      <c r="E37" s="36" t="s">
        <v>50</v>
      </c>
      <c r="F37" s="55">
        <v>1391.22</v>
      </c>
      <c r="G37" s="53">
        <v>395.18</v>
      </c>
      <c r="H37" s="54">
        <f t="shared" si="0"/>
        <v>28.405284570377081</v>
      </c>
    </row>
    <row r="38" spans="1:8" ht="17.399999999999999" customHeight="1" x14ac:dyDescent="0.25">
      <c r="A38" s="4"/>
      <c r="B38" s="44"/>
      <c r="C38" s="58"/>
      <c r="D38" s="64" t="s">
        <v>35</v>
      </c>
      <c r="E38" s="36" t="s">
        <v>50</v>
      </c>
      <c r="F38" s="62">
        <v>736.94</v>
      </c>
      <c r="G38" s="61">
        <v>552.71</v>
      </c>
      <c r="H38" s="54">
        <f>G38/F38%</f>
        <v>75.00067848128748</v>
      </c>
    </row>
    <row r="39" spans="1:8" ht="17.399999999999999" customHeight="1" x14ac:dyDescent="0.25">
      <c r="A39" s="4"/>
      <c r="B39" s="44"/>
      <c r="C39" s="58"/>
      <c r="D39" s="65" t="s">
        <v>52</v>
      </c>
      <c r="E39" s="21" t="s">
        <v>53</v>
      </c>
      <c r="F39" s="63">
        <v>15</v>
      </c>
      <c r="G39" s="60">
        <v>0</v>
      </c>
      <c r="H39" s="66">
        <f>G39/F39%</f>
        <v>0</v>
      </c>
    </row>
    <row r="40" spans="1:8" ht="17.399999999999999" customHeight="1" x14ac:dyDescent="0.25">
      <c r="A40" s="4"/>
      <c r="B40" s="44"/>
      <c r="C40" s="58"/>
      <c r="D40" s="65" t="s">
        <v>58</v>
      </c>
      <c r="E40" s="21" t="s">
        <v>60</v>
      </c>
      <c r="F40" s="63">
        <v>52653.65</v>
      </c>
      <c r="G40" s="60">
        <v>29287</v>
      </c>
      <c r="H40" s="66">
        <f t="shared" ref="H40:H41" si="1">G40/F40%</f>
        <v>55.621974924815277</v>
      </c>
    </row>
    <row r="41" spans="1:8" ht="17.399999999999999" customHeight="1" x14ac:dyDescent="0.25">
      <c r="A41" s="4"/>
      <c r="B41" s="44"/>
      <c r="C41" s="58"/>
      <c r="D41" s="65" t="s">
        <v>59</v>
      </c>
      <c r="E41" s="21" t="s">
        <v>61</v>
      </c>
      <c r="F41" s="63">
        <v>1003.77</v>
      </c>
      <c r="G41" s="59">
        <v>1003.77</v>
      </c>
      <c r="H41" s="66">
        <f t="shared" si="1"/>
        <v>100</v>
      </c>
    </row>
    <row r="42" spans="1:8" ht="25.2" customHeight="1" x14ac:dyDescent="0.25">
      <c r="A42" s="4"/>
      <c r="B42" s="44"/>
      <c r="C42" s="48" t="s">
        <v>48</v>
      </c>
      <c r="D42" s="48"/>
      <c r="E42" s="49" t="s">
        <v>49</v>
      </c>
      <c r="F42" s="50">
        <v>3634.4</v>
      </c>
      <c r="G42" s="50">
        <f>SUM(G43)</f>
        <v>0</v>
      </c>
      <c r="H42" s="51">
        <f>G42/F42%</f>
        <v>0</v>
      </c>
    </row>
    <row r="43" spans="1:8" ht="14.4" customHeight="1" x14ac:dyDescent="0.25">
      <c r="A43" s="4"/>
      <c r="B43" s="45"/>
      <c r="C43" s="37"/>
      <c r="D43" s="37" t="s">
        <v>46</v>
      </c>
      <c r="E43" s="31" t="s">
        <v>47</v>
      </c>
      <c r="F43" s="56">
        <v>3634.4</v>
      </c>
      <c r="G43" s="56">
        <v>0</v>
      </c>
      <c r="H43" s="57">
        <f>G43/F43%</f>
        <v>0</v>
      </c>
    </row>
    <row r="44" spans="1:8" ht="6" customHeight="1" x14ac:dyDescent="0.25">
      <c r="A44" s="4"/>
      <c r="B44" s="71"/>
      <c r="C44" s="72"/>
      <c r="D44" s="72"/>
      <c r="E44" s="73"/>
      <c r="F44" s="73"/>
      <c r="G44" s="38"/>
      <c r="H44" s="22"/>
    </row>
    <row r="45" spans="1:8" ht="17.100000000000001" customHeight="1" x14ac:dyDescent="0.25">
      <c r="A45" s="23"/>
      <c r="B45" s="74" t="s">
        <v>41</v>
      </c>
      <c r="C45" s="74"/>
      <c r="D45" s="74"/>
      <c r="E45" s="74"/>
      <c r="F45" s="24">
        <f>SUM(F5+F24+F32+F34+F42)</f>
        <v>1381314.3199999998</v>
      </c>
      <c r="G45" s="25">
        <f>SUM(G5+G24+G32+G34+G42)</f>
        <v>770062.58</v>
      </c>
      <c r="H45" s="15">
        <f>G45/F45%</f>
        <v>55.748540998257376</v>
      </c>
    </row>
    <row r="46" spans="1:8" ht="5.4" hidden="1" customHeight="1" x14ac:dyDescent="0.25"/>
    <row r="47" spans="1:8" ht="13.95" customHeight="1" x14ac:dyDescent="0.25">
      <c r="B47" s="26"/>
      <c r="C47" s="26"/>
      <c r="H47" s="34"/>
    </row>
    <row r="48" spans="1:8" ht="11.7" customHeight="1" x14ac:dyDescent="0.25">
      <c r="B48" s="26"/>
      <c r="C48" s="26"/>
      <c r="H48" s="33">
        <v>78</v>
      </c>
    </row>
    <row r="57" spans="8:8" x14ac:dyDescent="0.25">
      <c r="H57" s="33"/>
    </row>
  </sheetData>
  <sheetProtection selectLockedCells="1" selectUnlockedCells="1"/>
  <mergeCells count="5">
    <mergeCell ref="A1:H1"/>
    <mergeCell ref="G2:H2"/>
    <mergeCell ref="B44:D44"/>
    <mergeCell ref="E44:F44"/>
    <mergeCell ref="B45:E45"/>
  </mergeCells>
  <pageMargins left="0.15763888888888888" right="0.19652777777777777" top="0.19652777777777777" bottom="0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Ewa Werder</cp:lastModifiedBy>
  <cp:lastPrinted>2022-08-23T11:41:45Z</cp:lastPrinted>
  <dcterms:created xsi:type="dcterms:W3CDTF">2017-07-25T12:55:47Z</dcterms:created>
  <dcterms:modified xsi:type="dcterms:W3CDTF">2022-08-23T11:41:48Z</dcterms:modified>
</cp:coreProperties>
</file>