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940" windowHeight="6396" activeTab="1"/>
  </bookViews>
  <sheets>
    <sheet name="Załącznik Nr 6" sheetId="1" r:id="rId1"/>
    <sheet name="Załącznik Nr 7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<sst xmlns="http://schemas.openxmlformats.org/spreadsheetml/2006/main" count="100" uniqueCount="69">
  <si>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Treść</t>
  </si>
  <si>
    <t>Dział</t>
  </si>
  <si>
    <t>Rozdział</t>
  </si>
  <si>
    <t>§</t>
  </si>
  <si>
    <t>Zakup materiałów i wyposażenia</t>
  </si>
  <si>
    <t>Zakup usług pozostałych</t>
  </si>
  <si>
    <t>OCHRONA ZDROWIA</t>
  </si>
  <si>
    <t>Przeciwdziałanie alkoholizmowi</t>
  </si>
  <si>
    <t>Plan po</t>
  </si>
  <si>
    <t>zmianach</t>
  </si>
  <si>
    <t>Wykonanie</t>
  </si>
  <si>
    <t>D O C H O D Y</t>
  </si>
  <si>
    <t>Ogółem dochody</t>
  </si>
  <si>
    <t>W Y D A T K I</t>
  </si>
  <si>
    <t>Ogółem wydatki</t>
  </si>
  <si>
    <t>DOCHODY OD OSÓB PRAWNYCH, OD</t>
  </si>
  <si>
    <t>OSÓB FIZYCZNYCH I OD INNYCH</t>
  </si>
  <si>
    <t xml:space="preserve">Wpływy z innych opłat stanowiących </t>
  </si>
  <si>
    <t>dochody jednostek samorządu tery-</t>
  </si>
  <si>
    <t xml:space="preserve">Burmistrza Miasta i  Gminy </t>
  </si>
  <si>
    <t>C h o r z e l e</t>
  </si>
  <si>
    <t>0480</t>
  </si>
  <si>
    <t>OSOBOWOŚCI PRAWNEJ ORAZ</t>
  </si>
  <si>
    <t>WYDATKI ZWIĄZANE Z ICH POBOREM</t>
  </si>
  <si>
    <t>Wynagrodzenia bezosobowe</t>
  </si>
  <si>
    <t>JEDNOSTEK NIEPOSIADAJĄCYCH</t>
  </si>
  <si>
    <t>torialnego na podstawie ustaw</t>
  </si>
  <si>
    <t>%</t>
  </si>
  <si>
    <t>wykonania</t>
  </si>
  <si>
    <t>S P R A W O Z D A N I E</t>
  </si>
  <si>
    <t xml:space="preserve"> Z   WYKONANIA   ZADAŃ REALIZOWANYCH Z TYTUŁU</t>
  </si>
  <si>
    <t>Zwalczanie narkomanii</t>
  </si>
  <si>
    <t>Wpływy z opłat za zezwolenia</t>
  </si>
  <si>
    <t>OŚWIATA I WYCHOWANIE</t>
  </si>
  <si>
    <t>WYDATKI</t>
  </si>
  <si>
    <t>DOCHODY</t>
  </si>
  <si>
    <t>Załącznik Nr 6</t>
  </si>
  <si>
    <t>Załącznik Nr 7</t>
  </si>
  <si>
    <t>Dotacja celowa na pomoc finansową udzielaną między jednostkami samorządu terytorialnego na dofinansowanie własnych zadań bieżących</t>
  </si>
  <si>
    <t>Pozostała działalność</t>
  </si>
  <si>
    <t>Wydatki inwestycyjne jednostek budżetowych</t>
  </si>
  <si>
    <t>na sprzedaż napojów alkoholowych</t>
  </si>
  <si>
    <t>Plan po zmianach</t>
  </si>
  <si>
    <t>2710</t>
  </si>
  <si>
    <t>Dotacja celowa otrzymana z tytułu pomocy finansowej udzielanej między jednostkami samorządu terytorialnego na dofinansowanie własnych zadań bieżących</t>
  </si>
  <si>
    <t>KULTURA I OCHRONA DZIEDZICTWA NARODOWEGO</t>
  </si>
  <si>
    <t>600</t>
  </si>
  <si>
    <t>TRANSPORT I ŁĄCZNOŚĆ</t>
  </si>
  <si>
    <t>Drogi publiczne gminne</t>
  </si>
  <si>
    <t>6300</t>
  </si>
  <si>
    <t>GOSPODARKA KOMUNALNA I OCHRONA ŚRODOWISKA</t>
  </si>
  <si>
    <t>Dotacja celowa otrzymana z tytułu pomocy finansowej udzielanej między jednostkami samorządu terytorialnego na dofinansowanie własnych zadań inwestycyjnych i zakupów inwestycyjnych</t>
  </si>
  <si>
    <t>60016</t>
  </si>
  <si>
    <t>WYDAWANIA ZEZWOLEŃ NA SPRZEDAŻ NAPOJÓW ALKOHOLOWYCH ORAZ REALIZOWANYCH ZADAŃ  GMINNEGO PROGRAMU PROFILAKTYKI I ROZWIĄZYWANIA PROBLEMÓW ALKOHOLOWYCH I PROGRAMU PRZECIWDZIAŁANIA NARKOMANII ZA 2021 ROK</t>
  </si>
  <si>
    <t>0270</t>
  </si>
  <si>
    <t>0970</t>
  </si>
  <si>
    <t>Wpływy z różnych rozliczeń</t>
  </si>
  <si>
    <t>Wpływy z części opłaty za zezwolenie na sprzedaż napojów alkoholowych w obrocie hurtowym</t>
  </si>
  <si>
    <t>Wpływy z różnych dochodów</t>
  </si>
  <si>
    <t>Składki na ubezpieczenia społeczne</t>
  </si>
  <si>
    <t>Nagrody konkursowe</t>
  </si>
  <si>
    <t>Zakup środków żywności</t>
  </si>
  <si>
    <t>Podróże służbowe krajowe</t>
  </si>
  <si>
    <t>Z REALIZACJI ZADAŃ REALIZOWANYCH W DRODZE UMÓW LUB POROZUMIEŃ MIĘDZY JEDNOSTKAMI SAMORZĄDU TERYTORIALNEGO ZA 2021 ROK</t>
  </si>
  <si>
    <t>Ochrona powietrza atmosferycznego i klimatu</t>
  </si>
  <si>
    <t>90005</t>
  </si>
  <si>
    <t>Szkolenia pracowników niebędacych członkami korpusu służby cywilnej</t>
  </si>
  <si>
    <t>do Zarządzenia Nr 47/2022</t>
  </si>
  <si>
    <t>z dnia 23 marca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</si>
</sst>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.0"/>
    <numFmt numFmtId="168" formatCode="0.0"/>
    <numFmt numFmtId="169" formatCode="[$-415]d\ mmmm\ yyyy"/>
    <numFmt numFmtId="170" formatCode="0.000"/>
    <numFmt numFmtId="171" formatCode="0.0%"/>
  </numFmts>
  <fonts count="54">
    <font>
      <sz val="10"/>
      <name val="Arial CE"/>
      <family val="0"/>
    </font>
    <font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b/>
      <sz val="8"/>
      <name val="Book Antiqua"/>
      <family val="1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sz val="7.5"/>
      <name val="Book Antiqua"/>
      <family val="1"/>
    </font>
    <font>
      <b/>
      <i/>
      <sz val="9"/>
      <name val="Book Antiqua"/>
      <family val="1"/>
    </font>
    <font>
      <sz val="8"/>
      <name val="Book Antiqua"/>
      <family val="1"/>
    </font>
    <font>
      <i/>
      <sz val="9"/>
      <name val="Book Antiqua"/>
      <family val="1"/>
    </font>
    <font>
      <sz val="10"/>
      <name val="Arial"/>
      <family val="2"/>
    </font>
    <font>
      <sz val="7"/>
      <name val="Book Antiqua"/>
      <family val="1"/>
    </font>
    <font>
      <sz val="7"/>
      <color indexed="8"/>
      <name val="Book Antiqua"/>
      <family val="1"/>
    </font>
    <font>
      <b/>
      <i/>
      <sz val="10"/>
      <color indexed="8"/>
      <name val="Book Antiqua"/>
      <family val="1"/>
    </font>
    <font>
      <b/>
      <i/>
      <sz val="9.5"/>
      <name val="Book Antiqua"/>
      <family val="1"/>
    </font>
    <font>
      <b/>
      <sz val="10"/>
      <color indexed="8"/>
      <name val="Book Antiqua"/>
      <family val="1"/>
    </font>
    <font>
      <sz val="9.5"/>
      <name val="Book Antiqua"/>
      <family val="1"/>
    </font>
    <font>
      <sz val="8"/>
      <color indexed="8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DashDotDot"/>
    </border>
    <border>
      <left style="thin"/>
      <right style="thin"/>
      <top style="medium"/>
      <bottom style="mediumDashDotDot"/>
    </border>
    <border>
      <left>
        <color indexed="63"/>
      </left>
      <right>
        <color indexed="63"/>
      </right>
      <top style="medium"/>
      <bottom style="mediumDashDotDot"/>
    </border>
    <border>
      <left>
        <color indexed="63"/>
      </left>
      <right style="thin"/>
      <top style="medium"/>
      <bottom style="mediumDashDotDot"/>
    </border>
    <border>
      <left>
        <color indexed="63"/>
      </left>
      <right style="medium"/>
      <top style="medium"/>
      <bottom style="mediumDashDotDot"/>
    </border>
    <border>
      <left style="medium"/>
      <right>
        <color indexed="63"/>
      </right>
      <top style="medium"/>
      <bottom style="mediumDashDotDot"/>
    </border>
    <border>
      <left style="thin"/>
      <right>
        <color indexed="63"/>
      </right>
      <top style="medium"/>
      <bottom style="mediumDashDotDot"/>
    </border>
    <border>
      <left style="thin"/>
      <right style="medium"/>
      <top style="medium"/>
      <bottom style="mediumDashDotDot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1" fontId="6" fillId="0" borderId="11" xfId="42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2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4" fontId="6" fillId="0" borderId="11" xfId="42" applyNumberFormat="1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164" fontId="6" fillId="0" borderId="25" xfId="42" applyNumberFormat="1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64" fontId="6" fillId="33" borderId="32" xfId="42" applyNumberFormat="1" applyFont="1" applyFill="1" applyBorder="1" applyAlignment="1">
      <alignment/>
    </xf>
    <xf numFmtId="0" fontId="8" fillId="33" borderId="33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4" fontId="6" fillId="33" borderId="36" xfId="42" applyNumberFormat="1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" fontId="1" fillId="0" borderId="15" xfId="42" applyNumberFormat="1" applyFont="1" applyBorder="1" applyAlignment="1">
      <alignment horizontal="right"/>
    </xf>
    <xf numFmtId="4" fontId="6" fillId="0" borderId="19" xfId="42" applyNumberFormat="1" applyFont="1" applyBorder="1" applyAlignment="1">
      <alignment horizontal="right"/>
    </xf>
    <xf numFmtId="4" fontId="6" fillId="0" borderId="11" xfId="42" applyNumberFormat="1" applyFont="1" applyBorder="1" applyAlignment="1">
      <alignment horizontal="right"/>
    </xf>
    <xf numFmtId="4" fontId="7" fillId="0" borderId="10" xfId="42" applyNumberFormat="1" applyFont="1" applyBorder="1" applyAlignment="1">
      <alignment horizontal="right"/>
    </xf>
    <xf numFmtId="4" fontId="7" fillId="0" borderId="22" xfId="42" applyNumberFormat="1" applyFont="1" applyBorder="1" applyAlignment="1">
      <alignment horizontal="right"/>
    </xf>
    <xf numFmtId="4" fontId="7" fillId="0" borderId="15" xfId="42" applyNumberFormat="1" applyFont="1" applyBorder="1" applyAlignment="1">
      <alignment horizontal="right"/>
    </xf>
    <xf numFmtId="4" fontId="6" fillId="33" borderId="36" xfId="42" applyNumberFormat="1" applyFont="1" applyFill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6" fillId="0" borderId="13" xfId="42" applyNumberFormat="1" applyFont="1" applyBorder="1" applyAlignment="1">
      <alignment horizontal="right"/>
    </xf>
    <xf numFmtId="4" fontId="7" fillId="0" borderId="14" xfId="42" applyNumberFormat="1" applyFont="1" applyBorder="1" applyAlignment="1">
      <alignment horizontal="right"/>
    </xf>
    <xf numFmtId="4" fontId="7" fillId="0" borderId="17" xfId="42" applyNumberFormat="1" applyFont="1" applyBorder="1" applyAlignment="1">
      <alignment horizontal="right"/>
    </xf>
    <xf numFmtId="164" fontId="9" fillId="0" borderId="23" xfId="42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38" xfId="0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167" fontId="6" fillId="0" borderId="39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67" fontId="1" fillId="0" borderId="25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3" fillId="0" borderId="0" xfId="52" applyNumberFormat="1" applyFont="1" applyBorder="1" applyAlignment="1">
      <alignment horizontal="center" vertical="top"/>
      <protection/>
    </xf>
    <xf numFmtId="0" fontId="3" fillId="0" borderId="12" xfId="52" applyFont="1" applyBorder="1" applyAlignment="1">
      <alignment horizontal="justify" vertical="top"/>
      <protection/>
    </xf>
    <xf numFmtId="49" fontId="2" fillId="0" borderId="41" xfId="52" applyNumberFormat="1" applyFont="1" applyBorder="1" applyAlignment="1">
      <alignment horizontal="center" vertical="top"/>
      <protection/>
    </xf>
    <xf numFmtId="0" fontId="1" fillId="34" borderId="42" xfId="0" applyFont="1" applyFill="1" applyBorder="1" applyAlignment="1">
      <alignment/>
    </xf>
    <xf numFmtId="0" fontId="6" fillId="34" borderId="43" xfId="0" applyFont="1" applyFill="1" applyBorder="1" applyAlignment="1">
      <alignment horizontal="center"/>
    </xf>
    <xf numFmtId="49" fontId="3" fillId="34" borderId="35" xfId="52" applyNumberFormat="1" applyFont="1" applyFill="1" applyBorder="1" applyAlignment="1">
      <alignment horizontal="center" vertical="top"/>
      <protection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1" fillId="0" borderId="26" xfId="42" applyNumberFormat="1" applyFont="1" applyBorder="1" applyAlignment="1">
      <alignment horizontal="center"/>
    </xf>
    <xf numFmtId="0" fontId="6" fillId="33" borderId="28" xfId="0" applyFont="1" applyFill="1" applyBorder="1" applyAlignment="1">
      <alignment/>
    </xf>
    <xf numFmtId="49" fontId="3" fillId="0" borderId="12" xfId="52" applyNumberFormat="1" applyFont="1" applyBorder="1" applyAlignment="1">
      <alignment horizontal="center" vertical="top"/>
      <protection/>
    </xf>
    <xf numFmtId="49" fontId="3" fillId="0" borderId="17" xfId="52" applyNumberFormat="1" applyFont="1" applyBorder="1" applyAlignment="1">
      <alignment horizontal="center" vertical="top"/>
      <protection/>
    </xf>
    <xf numFmtId="0" fontId="13" fillId="0" borderId="12" xfId="52" applyFont="1" applyBorder="1" applyAlignment="1">
      <alignment horizontal="justify" vertical="top"/>
      <protection/>
    </xf>
    <xf numFmtId="0" fontId="14" fillId="35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38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36" xfId="0" applyNumberFormat="1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4" fontId="6" fillId="36" borderId="0" xfId="42" applyNumberFormat="1" applyFont="1" applyFill="1" applyBorder="1" applyAlignment="1">
      <alignment horizontal="center"/>
    </xf>
    <xf numFmtId="167" fontId="6" fillId="36" borderId="0" xfId="42" applyNumberFormat="1" applyFont="1" applyFill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167" fontId="7" fillId="0" borderId="44" xfId="0" applyNumberFormat="1" applyFont="1" applyBorder="1" applyAlignment="1">
      <alignment horizontal="center"/>
    </xf>
    <xf numFmtId="164" fontId="2" fillId="0" borderId="39" xfId="42" applyNumberFormat="1" applyFont="1" applyBorder="1" applyAlignment="1">
      <alignment/>
    </xf>
    <xf numFmtId="164" fontId="2" fillId="33" borderId="32" xfId="42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top"/>
    </xf>
    <xf numFmtId="0" fontId="15" fillId="35" borderId="17" xfId="0" applyNumberFormat="1" applyFont="1" applyFill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167" fontId="1" fillId="0" borderId="25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/>
    </xf>
    <xf numFmtId="0" fontId="1" fillId="37" borderId="45" xfId="0" applyFont="1" applyFill="1" applyBorder="1" applyAlignment="1">
      <alignment/>
    </xf>
    <xf numFmtId="0" fontId="6" fillId="37" borderId="46" xfId="0" applyFont="1" applyFill="1" applyBorder="1" applyAlignment="1">
      <alignment horizontal="center"/>
    </xf>
    <xf numFmtId="49" fontId="3" fillId="37" borderId="47" xfId="52" applyNumberFormat="1" applyFont="1" applyFill="1" applyBorder="1" applyAlignment="1">
      <alignment horizontal="center" vertical="top"/>
      <protection/>
    </xf>
    <xf numFmtId="4" fontId="1" fillId="37" borderId="48" xfId="0" applyNumberFormat="1" applyFont="1" applyFill="1" applyBorder="1" applyAlignment="1">
      <alignment horizontal="center"/>
    </xf>
    <xf numFmtId="167" fontId="1" fillId="37" borderId="49" xfId="0" applyNumberFormat="1" applyFont="1" applyFill="1" applyBorder="1" applyAlignment="1">
      <alignment horizontal="center"/>
    </xf>
    <xf numFmtId="0" fontId="6" fillId="37" borderId="50" xfId="0" applyFont="1" applyFill="1" applyBorder="1" applyAlignment="1">
      <alignment horizontal="center"/>
    </xf>
    <xf numFmtId="0" fontId="6" fillId="37" borderId="51" xfId="0" applyFont="1" applyFill="1" applyBorder="1" applyAlignment="1">
      <alignment horizontal="center"/>
    </xf>
    <xf numFmtId="0" fontId="2" fillId="37" borderId="51" xfId="0" applyFont="1" applyFill="1" applyBorder="1" applyAlignment="1">
      <alignment horizontal="center"/>
    </xf>
    <xf numFmtId="4" fontId="2" fillId="37" borderId="51" xfId="0" applyNumberFormat="1" applyFont="1" applyFill="1" applyBorder="1" applyAlignment="1">
      <alignment horizontal="center"/>
    </xf>
    <xf numFmtId="0" fontId="8" fillId="37" borderId="52" xfId="0" applyFont="1" applyFill="1" applyBorder="1" applyAlignment="1">
      <alignment horizontal="center"/>
    </xf>
    <xf numFmtId="164" fontId="16" fillId="0" borderId="23" xfId="42" applyNumberFormat="1" applyFont="1" applyBorder="1" applyAlignment="1">
      <alignment/>
    </xf>
    <xf numFmtId="168" fontId="6" fillId="0" borderId="53" xfId="42" applyNumberFormat="1" applyFont="1" applyBorder="1" applyAlignment="1">
      <alignment horizontal="center"/>
    </xf>
    <xf numFmtId="168" fontId="7" fillId="0" borderId="54" xfId="42" applyNumberFormat="1" applyFont="1" applyBorder="1" applyAlignment="1">
      <alignment horizontal="center"/>
    </xf>
    <xf numFmtId="0" fontId="7" fillId="0" borderId="55" xfId="52" applyFont="1" applyBorder="1" applyAlignment="1">
      <alignment vertical="center"/>
      <protection/>
    </xf>
    <xf numFmtId="0" fontId="7" fillId="0" borderId="40" xfId="0" applyFont="1" applyBorder="1" applyAlignment="1">
      <alignment horizontal="left" vertic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49" fontId="3" fillId="0" borderId="18" xfId="52" applyNumberFormat="1" applyFont="1" applyBorder="1" applyAlignment="1">
      <alignment horizontal="center" vertical="top"/>
      <protection/>
    </xf>
    <xf numFmtId="49" fontId="2" fillId="0" borderId="18" xfId="52" applyNumberFormat="1" applyFont="1" applyBorder="1" applyAlignment="1">
      <alignment horizontal="center" vertical="top"/>
      <protection/>
    </xf>
    <xf numFmtId="49" fontId="9" fillId="0" borderId="17" xfId="52" applyNumberFormat="1" applyFont="1" applyBorder="1" applyAlignment="1">
      <alignment horizontal="center" vertical="top"/>
      <protection/>
    </xf>
    <xf numFmtId="0" fontId="6" fillId="0" borderId="18" xfId="52" applyFont="1" applyBorder="1" applyAlignment="1">
      <alignment horizontal="justify" vertical="top"/>
      <protection/>
    </xf>
    <xf numFmtId="0" fontId="17" fillId="35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vertical="center"/>
    </xf>
    <xf numFmtId="0" fontId="6" fillId="33" borderId="20" xfId="0" applyFont="1" applyFill="1" applyBorder="1" applyAlignment="1">
      <alignment horizontal="center"/>
    </xf>
    <xf numFmtId="4" fontId="6" fillId="33" borderId="22" xfId="42" applyNumberFormat="1" applyFont="1" applyFill="1" applyBorder="1" applyAlignment="1">
      <alignment horizontal="center"/>
    </xf>
    <xf numFmtId="167" fontId="6" fillId="33" borderId="23" xfId="42" applyNumberFormat="1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3" fillId="0" borderId="56" xfId="0" applyFont="1" applyBorder="1" applyAlignment="1">
      <alignment horizontal="center" vertical="top"/>
    </xf>
    <xf numFmtId="4" fontId="1" fillId="0" borderId="56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top"/>
    </xf>
    <xf numFmtId="4" fontId="7" fillId="0" borderId="37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/>
    </xf>
    <xf numFmtId="167" fontId="7" fillId="0" borderId="54" xfId="0" applyNumberFormat="1" applyFont="1" applyBorder="1" applyAlignment="1">
      <alignment horizontal="center" vertical="center"/>
    </xf>
    <xf numFmtId="4" fontId="1" fillId="36" borderId="56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4" fontId="6" fillId="0" borderId="18" xfId="0" applyNumberFormat="1" applyFont="1" applyBorder="1" applyAlignment="1">
      <alignment horizontal="center" vertical="center"/>
    </xf>
    <xf numFmtId="167" fontId="6" fillId="0" borderId="53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wrapText="1"/>
    </xf>
    <xf numFmtId="4" fontId="1" fillId="0" borderId="58" xfId="0" applyNumberFormat="1" applyFont="1" applyBorder="1" applyAlignment="1">
      <alignment horizontal="center"/>
    </xf>
    <xf numFmtId="167" fontId="1" fillId="0" borderId="59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167" fontId="1" fillId="0" borderId="23" xfId="0" applyNumberFormat="1" applyFont="1" applyBorder="1" applyAlignment="1">
      <alignment horizontal="center"/>
    </xf>
    <xf numFmtId="49" fontId="11" fillId="0" borderId="60" xfId="52" applyNumberFormat="1" applyFont="1" applyBorder="1" applyAlignment="1">
      <alignment horizontal="center" vertical="top"/>
      <protection/>
    </xf>
    <xf numFmtId="49" fontId="7" fillId="0" borderId="12" xfId="0" applyNumberFormat="1" applyFont="1" applyBorder="1" applyAlignment="1">
      <alignment horizontal="center"/>
    </xf>
    <xf numFmtId="171" fontId="6" fillId="0" borderId="39" xfId="0" applyNumberFormat="1" applyFont="1" applyBorder="1" applyAlignment="1">
      <alignment horizontal="center"/>
    </xf>
    <xf numFmtId="171" fontId="7" fillId="0" borderId="54" xfId="0" applyNumberFormat="1" applyFont="1" applyBorder="1" applyAlignment="1">
      <alignment horizontal="center"/>
    </xf>
    <xf numFmtId="171" fontId="1" fillId="0" borderId="26" xfId="0" applyNumberFormat="1" applyFont="1" applyBorder="1" applyAlignment="1">
      <alignment horizontal="center"/>
    </xf>
    <xf numFmtId="4" fontId="7" fillId="0" borderId="6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164" fontId="3" fillId="0" borderId="26" xfId="42" applyNumberFormat="1" applyFont="1" applyBorder="1" applyAlignment="1">
      <alignment/>
    </xf>
    <xf numFmtId="164" fontId="2" fillId="0" borderId="25" xfId="42" applyNumberFormat="1" applyFont="1" applyBorder="1" applyAlignment="1">
      <alignment/>
    </xf>
    <xf numFmtId="164" fontId="2" fillId="0" borderId="63" xfId="42" applyNumberFormat="1" applyFont="1" applyBorder="1" applyAlignment="1">
      <alignment/>
    </xf>
    <xf numFmtId="164" fontId="2" fillId="0" borderId="26" xfId="42" applyNumberFormat="1" applyFont="1" applyBorder="1" applyAlignment="1">
      <alignment/>
    </xf>
    <xf numFmtId="164" fontId="9" fillId="0" borderId="26" xfId="42" applyNumberFormat="1" applyFont="1" applyBorder="1" applyAlignment="1">
      <alignment/>
    </xf>
    <xf numFmtId="164" fontId="2" fillId="0" borderId="53" xfId="42" applyNumberFormat="1" applyFont="1" applyBorder="1" applyAlignment="1">
      <alignment/>
    </xf>
    <xf numFmtId="0" fontId="7" fillId="0" borderId="37" xfId="0" applyFont="1" applyBorder="1" applyAlignment="1">
      <alignment/>
    </xf>
    <xf numFmtId="164" fontId="9" fillId="0" borderId="54" xfId="42" applyNumberFormat="1" applyFont="1" applyBorder="1" applyAlignment="1">
      <alignment/>
    </xf>
    <xf numFmtId="0" fontId="6" fillId="0" borderId="27" xfId="0" applyFont="1" applyBorder="1" applyAlignment="1">
      <alignment/>
    </xf>
    <xf numFmtId="164" fontId="18" fillId="0" borderId="26" xfId="42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4" fontId="1" fillId="0" borderId="15" xfId="42" applyNumberFormat="1" applyFont="1" applyBorder="1" applyAlignment="1">
      <alignment horizontal="right" vertical="center"/>
    </xf>
    <xf numFmtId="164" fontId="18" fillId="0" borderId="26" xfId="42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7" fontId="6" fillId="0" borderId="54" xfId="0" applyNumberFormat="1" applyFont="1" applyBorder="1" applyAlignment="1">
      <alignment horizontal="center"/>
    </xf>
    <xf numFmtId="167" fontId="1" fillId="0" borderId="64" xfId="0" applyNumberFormat="1" applyFont="1" applyBorder="1" applyAlignment="1">
      <alignment horizontal="center" vertical="center"/>
    </xf>
    <xf numFmtId="0" fontId="19" fillId="35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 horizontal="left" vertical="top" wrapText="1"/>
    </xf>
    <xf numFmtId="0" fontId="6" fillId="0" borderId="65" xfId="0" applyFont="1" applyBorder="1" applyAlignment="1">
      <alignment horizontal="center"/>
    </xf>
    <xf numFmtId="0" fontId="10" fillId="0" borderId="65" xfId="0" applyFont="1" applyBorder="1" applyAlignment="1">
      <alignment horizontal="left" wrapText="1"/>
    </xf>
    <xf numFmtId="4" fontId="1" fillId="0" borderId="66" xfId="0" applyNumberFormat="1" applyFont="1" applyBorder="1" applyAlignment="1">
      <alignment horizontal="center"/>
    </xf>
    <xf numFmtId="167" fontId="1" fillId="0" borderId="67" xfId="0" applyNumberFormat="1" applyFont="1" applyBorder="1" applyAlignment="1">
      <alignment horizontal="center"/>
    </xf>
    <xf numFmtId="0" fontId="2" fillId="34" borderId="43" xfId="52" applyFont="1" applyFill="1" applyBorder="1" applyAlignment="1">
      <alignment horizontal="center" vertical="center"/>
      <protection/>
    </xf>
    <xf numFmtId="0" fontId="6" fillId="37" borderId="46" xfId="52" applyFont="1" applyFill="1" applyBorder="1" applyAlignment="1">
      <alignment horizontal="center" vertical="center"/>
      <protection/>
    </xf>
    <xf numFmtId="4" fontId="6" fillId="34" borderId="34" xfId="0" applyNumberFormat="1" applyFont="1" applyFill="1" applyBorder="1" applyAlignment="1">
      <alignment horizontal="center" vertical="center"/>
    </xf>
    <xf numFmtId="10" fontId="6" fillId="34" borderId="6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/>
    </xf>
    <xf numFmtId="0" fontId="6" fillId="37" borderId="41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37" borderId="41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view="pageLayout" workbookViewId="0" topLeftCell="A4">
      <selection activeCell="E15" sqref="E15"/>
    </sheetView>
  </sheetViews>
  <sheetFormatPr defaultColWidth="9.00390625" defaultRowHeight="12.75"/>
  <cols>
    <col min="1" max="1" width="6.50390625" style="0" customWidth="1"/>
    <col min="2" max="2" width="8.125" style="0" customWidth="1"/>
    <col min="3" max="3" width="6.375" style="0" customWidth="1"/>
    <col min="4" max="4" width="33.00390625" style="0" customWidth="1"/>
    <col min="5" max="5" width="12.25390625" style="0" customWidth="1"/>
    <col min="6" max="6" width="11.625" style="0" customWidth="1"/>
    <col min="7" max="7" width="9.50390625" style="0" bestFit="1" customWidth="1"/>
  </cols>
  <sheetData>
    <row r="1" spans="1:6" ht="13.5">
      <c r="A1" s="1"/>
      <c r="B1" s="1"/>
      <c r="C1" s="1"/>
      <c r="D1" s="1"/>
      <c r="E1" s="1" t="s">
        <v>36</v>
      </c>
      <c r="F1" s="26"/>
    </row>
    <row r="2" spans="1:6" ht="13.5">
      <c r="A2" s="1"/>
      <c r="B2" s="1"/>
      <c r="C2" s="1"/>
      <c r="D2" s="1"/>
      <c r="E2" s="1" t="s">
        <v>67</v>
      </c>
      <c r="F2" s="26"/>
    </row>
    <row r="3" spans="1:6" ht="13.5">
      <c r="A3" s="1"/>
      <c r="B3" s="1"/>
      <c r="C3" s="1"/>
      <c r="D3" s="1"/>
      <c r="E3" s="1" t="s">
        <v>19</v>
      </c>
      <c r="F3" s="26"/>
    </row>
    <row r="4" spans="1:6" ht="13.5">
      <c r="A4" s="1"/>
      <c r="B4" s="1"/>
      <c r="C4" s="1"/>
      <c r="D4" s="1"/>
      <c r="E4" s="1" t="s">
        <v>20</v>
      </c>
      <c r="F4" s="26"/>
    </row>
    <row r="5" spans="1:6" ht="13.5">
      <c r="A5" s="1"/>
      <c r="B5" s="1"/>
      <c r="C5" s="1"/>
      <c r="D5" s="1"/>
      <c r="E5" s="1" t="s">
        <v>68</v>
      </c>
      <c r="F5" s="26"/>
    </row>
    <row r="6" spans="1:7" ht="14.25">
      <c r="A6" s="206" t="s">
        <v>29</v>
      </c>
      <c r="B6" s="206"/>
      <c r="C6" s="206"/>
      <c r="D6" s="206"/>
      <c r="E6" s="206"/>
      <c r="F6" s="206"/>
      <c r="G6" s="206"/>
    </row>
    <row r="7" spans="1:7" ht="14.25">
      <c r="A7" s="207" t="s">
        <v>63</v>
      </c>
      <c r="B7" s="207"/>
      <c r="C7" s="207"/>
      <c r="D7" s="207"/>
      <c r="E7" s="207"/>
      <c r="F7" s="207"/>
      <c r="G7" s="207"/>
    </row>
    <row r="8" spans="1:7" ht="14.25" thickBot="1">
      <c r="A8" s="2"/>
      <c r="B8" s="1"/>
      <c r="C8" s="13"/>
      <c r="D8" s="70"/>
      <c r="E8" s="13"/>
      <c r="F8" s="26"/>
      <c r="G8" s="1"/>
    </row>
    <row r="9" spans="1:7" ht="13.5">
      <c r="A9" s="208" t="s">
        <v>1</v>
      </c>
      <c r="B9" s="210" t="s">
        <v>2</v>
      </c>
      <c r="C9" s="212" t="s">
        <v>3</v>
      </c>
      <c r="D9" s="212" t="s">
        <v>0</v>
      </c>
      <c r="E9" s="29" t="s">
        <v>8</v>
      </c>
      <c r="F9" s="214" t="s">
        <v>10</v>
      </c>
      <c r="G9" s="44" t="s">
        <v>27</v>
      </c>
    </row>
    <row r="10" spans="1:7" ht="14.25" thickBot="1">
      <c r="A10" s="209"/>
      <c r="B10" s="211"/>
      <c r="C10" s="213"/>
      <c r="D10" s="213"/>
      <c r="E10" s="30" t="s">
        <v>9</v>
      </c>
      <c r="F10" s="215"/>
      <c r="G10" s="72" t="s">
        <v>28</v>
      </c>
    </row>
    <row r="11" spans="1:7" ht="14.25" thickBot="1">
      <c r="A11" s="93">
        <v>1</v>
      </c>
      <c r="B11" s="94">
        <v>2</v>
      </c>
      <c r="C11" s="94">
        <v>3</v>
      </c>
      <c r="D11" s="94">
        <v>4</v>
      </c>
      <c r="E11" s="94">
        <v>5</v>
      </c>
      <c r="F11" s="95">
        <v>6</v>
      </c>
      <c r="G11" s="96">
        <v>7</v>
      </c>
    </row>
    <row r="12" spans="1:7" ht="14.25" thickBot="1">
      <c r="A12" s="118"/>
      <c r="B12" s="119"/>
      <c r="C12" s="119"/>
      <c r="D12" s="119" t="s">
        <v>35</v>
      </c>
      <c r="E12" s="120"/>
      <c r="F12" s="121"/>
      <c r="G12" s="122"/>
    </row>
    <row r="13" spans="1:7" ht="14.25" thickBot="1">
      <c r="A13" s="111">
        <v>600</v>
      </c>
      <c r="B13" s="67"/>
      <c r="C13" s="130"/>
      <c r="D13" s="133" t="s">
        <v>47</v>
      </c>
      <c r="E13" s="73">
        <f>SUM(E14)</f>
        <v>1445632.01</v>
      </c>
      <c r="F13" s="73">
        <f>SUM(F14)</f>
        <v>1445632.01</v>
      </c>
      <c r="G13" s="74">
        <v>100</v>
      </c>
    </row>
    <row r="14" spans="1:7" ht="15" thickBot="1" thickTop="1">
      <c r="A14" s="204"/>
      <c r="B14" s="112" t="s">
        <v>52</v>
      </c>
      <c r="C14" s="90"/>
      <c r="D14" s="106" t="s">
        <v>48</v>
      </c>
      <c r="E14" s="101">
        <f>SUM(E15)</f>
        <v>1445632.01</v>
      </c>
      <c r="F14" s="101">
        <f>SUM(F15)</f>
        <v>1445632.01</v>
      </c>
      <c r="G14" s="102">
        <v>100</v>
      </c>
    </row>
    <row r="15" spans="1:7" ht="57" customHeight="1">
      <c r="A15" s="204"/>
      <c r="B15" s="53"/>
      <c r="C15" s="89" t="s">
        <v>49</v>
      </c>
      <c r="D15" s="193" t="s">
        <v>51</v>
      </c>
      <c r="E15" s="107">
        <v>1445632.01</v>
      </c>
      <c r="F15" s="107">
        <v>1445632.01</v>
      </c>
      <c r="G15" s="77">
        <v>100</v>
      </c>
    </row>
    <row r="16" spans="1:7" ht="8.25" customHeight="1">
      <c r="A16" s="204"/>
      <c r="B16" s="53"/>
      <c r="C16" s="89"/>
      <c r="D16" s="92"/>
      <c r="E16" s="76"/>
      <c r="F16" s="76"/>
      <c r="G16" s="77"/>
    </row>
    <row r="17" spans="1:7" ht="27.75" thickBot="1">
      <c r="A17" s="111">
        <v>900</v>
      </c>
      <c r="B17" s="67"/>
      <c r="C17" s="131"/>
      <c r="D17" s="134" t="s">
        <v>50</v>
      </c>
      <c r="E17" s="73">
        <f>SUM(E18)</f>
        <v>40500</v>
      </c>
      <c r="F17" s="73">
        <f>SUM(F18)</f>
        <v>40500</v>
      </c>
      <c r="G17" s="74">
        <v>100</v>
      </c>
    </row>
    <row r="18" spans="1:7" ht="28.5" thickBot="1" thickTop="1">
      <c r="A18" s="204"/>
      <c r="B18" s="189">
        <v>90005</v>
      </c>
      <c r="C18" s="132"/>
      <c r="D18" s="106" t="s">
        <v>64</v>
      </c>
      <c r="E18" s="101">
        <f>SUM(E19)</f>
        <v>40500</v>
      </c>
      <c r="F18" s="101">
        <f>SUM(F19)</f>
        <v>40500</v>
      </c>
      <c r="G18" s="102">
        <v>100</v>
      </c>
    </row>
    <row r="19" spans="1:7" ht="48.75" customHeight="1">
      <c r="A19" s="204"/>
      <c r="B19" s="53"/>
      <c r="C19" s="89" t="s">
        <v>43</v>
      </c>
      <c r="D19" s="193" t="s">
        <v>44</v>
      </c>
      <c r="E19" s="76">
        <v>40500</v>
      </c>
      <c r="F19" s="76">
        <v>40500</v>
      </c>
      <c r="G19" s="77">
        <v>100</v>
      </c>
    </row>
    <row r="20" spans="1:7" ht="8.25" customHeight="1">
      <c r="A20" s="204"/>
      <c r="B20" s="53"/>
      <c r="C20" s="89"/>
      <c r="D20" s="92"/>
      <c r="E20" s="76"/>
      <c r="F20" s="76"/>
      <c r="G20" s="77"/>
    </row>
    <row r="21" spans="1:7" ht="27.75" thickBot="1">
      <c r="A21" s="111">
        <v>921</v>
      </c>
      <c r="B21" s="67"/>
      <c r="C21" s="131"/>
      <c r="D21" s="134" t="s">
        <v>45</v>
      </c>
      <c r="E21" s="73">
        <f>SUM(E22)</f>
        <v>70000</v>
      </c>
      <c r="F21" s="73">
        <f>SUM(F22)</f>
        <v>70000</v>
      </c>
      <c r="G21" s="157">
        <f>SUM(F21/E21)</f>
        <v>1</v>
      </c>
    </row>
    <row r="22" spans="1:7" ht="15" thickBot="1" thickTop="1">
      <c r="A22" s="38"/>
      <c r="B22" s="50">
        <v>92195</v>
      </c>
      <c r="C22" s="132"/>
      <c r="D22" s="106" t="s">
        <v>39</v>
      </c>
      <c r="E22" s="101">
        <f>SUM(E23:E23)</f>
        <v>70000</v>
      </c>
      <c r="F22" s="101">
        <f>SUM(F23:F23)</f>
        <v>70000</v>
      </c>
      <c r="G22" s="158">
        <f>SUM(F22/E22)</f>
        <v>1</v>
      </c>
    </row>
    <row r="23" spans="1:7" ht="59.25" customHeight="1">
      <c r="A23" s="38"/>
      <c r="B23" s="53"/>
      <c r="C23" s="89" t="s">
        <v>49</v>
      </c>
      <c r="D23" s="193" t="s">
        <v>51</v>
      </c>
      <c r="E23" s="153">
        <v>70000</v>
      </c>
      <c r="F23" s="153">
        <v>70000</v>
      </c>
      <c r="G23" s="159">
        <f>SUM(F23/E23)</f>
        <v>1</v>
      </c>
    </row>
    <row r="24" spans="1:7" ht="8.25" customHeight="1" thickBot="1">
      <c r="A24" s="38"/>
      <c r="B24" s="53"/>
      <c r="C24" s="89"/>
      <c r="D24" s="91"/>
      <c r="E24" s="76"/>
      <c r="F24" s="76"/>
      <c r="G24" s="154"/>
    </row>
    <row r="25" spans="1:7" ht="14.25" thickBot="1">
      <c r="A25" s="82"/>
      <c r="B25" s="83"/>
      <c r="C25" s="84"/>
      <c r="D25" s="199" t="s">
        <v>12</v>
      </c>
      <c r="E25" s="201">
        <f>SUM(E13+E17+E21)</f>
        <v>1556132.01</v>
      </c>
      <c r="F25" s="201">
        <f>SUM(F13+F17+F21)</f>
        <v>1556132.01</v>
      </c>
      <c r="G25" s="202">
        <f>SUM(F25/E25)</f>
        <v>1</v>
      </c>
    </row>
    <row r="26" spans="1:7" ht="14.25" thickBot="1">
      <c r="A26" s="113"/>
      <c r="B26" s="114"/>
      <c r="C26" s="115"/>
      <c r="D26" s="200" t="s">
        <v>34</v>
      </c>
      <c r="E26" s="116"/>
      <c r="F26" s="116"/>
      <c r="G26" s="117"/>
    </row>
    <row r="27" spans="1:7" ht="14.25" thickBot="1">
      <c r="A27" s="110" t="s">
        <v>46</v>
      </c>
      <c r="B27" s="78"/>
      <c r="C27" s="81"/>
      <c r="D27" s="203" t="s">
        <v>47</v>
      </c>
      <c r="E27" s="73">
        <f>SUM(E29)</f>
        <v>1445632.01</v>
      </c>
      <c r="F27" s="73">
        <f>SUM(F29)</f>
        <v>1445632.01</v>
      </c>
      <c r="G27" s="74">
        <v>100</v>
      </c>
    </row>
    <row r="28" spans="1:7" ht="14.25" thickTop="1">
      <c r="A28" s="38"/>
      <c r="B28" s="53"/>
      <c r="C28" s="79"/>
      <c r="D28" s="92"/>
      <c r="E28" s="76"/>
      <c r="F28" s="76"/>
      <c r="G28" s="77"/>
    </row>
    <row r="29" spans="1:7" ht="14.25" thickBot="1">
      <c r="A29" s="38"/>
      <c r="B29" s="112" t="s">
        <v>52</v>
      </c>
      <c r="C29" s="155"/>
      <c r="D29" s="126" t="s">
        <v>48</v>
      </c>
      <c r="E29" s="160">
        <f>SUM(E30)</f>
        <v>1445632.01</v>
      </c>
      <c r="F29" s="160">
        <f>SUM(F30)</f>
        <v>1445632.01</v>
      </c>
      <c r="G29" s="102">
        <v>100</v>
      </c>
    </row>
    <row r="30" spans="1:7" ht="13.5">
      <c r="A30" s="38"/>
      <c r="B30" s="156"/>
      <c r="C30" s="105">
        <v>6050</v>
      </c>
      <c r="D30" s="150" t="s">
        <v>40</v>
      </c>
      <c r="E30" s="151">
        <v>1445632.01</v>
      </c>
      <c r="F30" s="151">
        <v>1445632.01</v>
      </c>
      <c r="G30" s="152">
        <v>100</v>
      </c>
    </row>
    <row r="31" spans="1:7" ht="13.5">
      <c r="A31" s="38"/>
      <c r="B31" s="53"/>
      <c r="C31" s="79"/>
      <c r="D31" s="80"/>
      <c r="E31" s="76"/>
      <c r="F31" s="76"/>
      <c r="G31" s="77"/>
    </row>
    <row r="32" spans="1:7" ht="14.25" thickBot="1">
      <c r="A32" s="111">
        <v>801</v>
      </c>
      <c r="B32" s="67"/>
      <c r="C32" s="67"/>
      <c r="D32" s="68" t="s">
        <v>33</v>
      </c>
      <c r="E32" s="73">
        <f>SUM(E33)</f>
        <v>150000</v>
      </c>
      <c r="F32" s="73">
        <f>SUM(F33)</f>
        <v>150000</v>
      </c>
      <c r="G32" s="74">
        <f>SUM(F32/E32)*100</f>
        <v>100</v>
      </c>
    </row>
    <row r="33" spans="1:7" ht="15" thickBot="1" thickTop="1">
      <c r="A33" s="38"/>
      <c r="B33" s="69">
        <v>80195</v>
      </c>
      <c r="C33" s="69"/>
      <c r="D33" s="127" t="s">
        <v>39</v>
      </c>
      <c r="E33" s="75">
        <f>SUM(E34:E34)</f>
        <v>150000</v>
      </c>
      <c r="F33" s="75">
        <f>SUM(F34:F34)</f>
        <v>150000</v>
      </c>
      <c r="G33" s="191">
        <f>SUM(F33/E33)*100</f>
        <v>100</v>
      </c>
    </row>
    <row r="34" spans="1:7" ht="32.25">
      <c r="A34" s="38"/>
      <c r="B34" s="53"/>
      <c r="C34" s="105">
        <v>2320</v>
      </c>
      <c r="D34" s="194" t="s">
        <v>38</v>
      </c>
      <c r="E34" s="108">
        <v>150000</v>
      </c>
      <c r="F34" s="108">
        <v>150000</v>
      </c>
      <c r="G34" s="109">
        <v>100</v>
      </c>
    </row>
    <row r="35" spans="1:7" ht="13.5">
      <c r="A35" s="38"/>
      <c r="B35" s="53"/>
      <c r="C35" s="105"/>
      <c r="D35" s="194"/>
      <c r="E35" s="108"/>
      <c r="F35" s="108"/>
      <c r="G35" s="109"/>
    </row>
    <row r="36" spans="1:7" ht="27.75" thickBot="1">
      <c r="A36" s="135">
        <v>900</v>
      </c>
      <c r="B36" s="67"/>
      <c r="C36" s="130"/>
      <c r="D36" s="133" t="s">
        <v>50</v>
      </c>
      <c r="E36" s="73">
        <f>SUM(E37)</f>
        <v>40500</v>
      </c>
      <c r="F36" s="73">
        <f>SUM(F37)</f>
        <v>40500</v>
      </c>
      <c r="G36" s="74">
        <v>100</v>
      </c>
    </row>
    <row r="37" spans="1:7" ht="28.5" thickBot="1" thickTop="1">
      <c r="A37" s="38"/>
      <c r="B37" s="190" t="s">
        <v>65</v>
      </c>
      <c r="C37" s="90"/>
      <c r="D37" s="106" t="s">
        <v>64</v>
      </c>
      <c r="E37" s="101">
        <f>SUM(E38)</f>
        <v>40500</v>
      </c>
      <c r="F37" s="101">
        <f>SUM(F38)</f>
        <v>40500</v>
      </c>
      <c r="G37" s="102">
        <v>100</v>
      </c>
    </row>
    <row r="38" spans="1:7" ht="13.5">
      <c r="A38" s="144"/>
      <c r="B38" s="195"/>
      <c r="C38" s="140">
        <v>4300</v>
      </c>
      <c r="D38" s="196" t="s">
        <v>5</v>
      </c>
      <c r="E38" s="197">
        <v>40500</v>
      </c>
      <c r="F38" s="197">
        <v>40500</v>
      </c>
      <c r="G38" s="198">
        <v>100</v>
      </c>
    </row>
    <row r="39" spans="1:7" ht="14.25" thickBot="1">
      <c r="A39" s="205"/>
      <c r="B39" s="205"/>
      <c r="C39" s="205"/>
      <c r="D39" s="205"/>
      <c r="E39" s="205"/>
      <c r="F39" s="205"/>
      <c r="G39" s="205"/>
    </row>
    <row r="40" spans="1:7" ht="14.25" thickBot="1">
      <c r="A40" s="161">
        <v>1</v>
      </c>
      <c r="B40" s="162">
        <v>2</v>
      </c>
      <c r="C40" s="162">
        <v>3</v>
      </c>
      <c r="D40" s="163">
        <v>4</v>
      </c>
      <c r="E40" s="164">
        <v>5</v>
      </c>
      <c r="F40" s="164">
        <v>6</v>
      </c>
      <c r="G40" s="165">
        <v>7</v>
      </c>
    </row>
    <row r="41" spans="1:7" ht="27.75" thickBot="1">
      <c r="A41" s="135">
        <v>921</v>
      </c>
      <c r="B41" s="67"/>
      <c r="C41" s="147"/>
      <c r="D41" s="134" t="s">
        <v>45</v>
      </c>
      <c r="E41" s="148">
        <f>SUM(E42)</f>
        <v>70000</v>
      </c>
      <c r="F41" s="148">
        <f>SUM(F42)</f>
        <v>70000</v>
      </c>
      <c r="G41" s="149">
        <f>SUM(F41/E41)*100</f>
        <v>100</v>
      </c>
    </row>
    <row r="42" spans="1:7" ht="15" thickBot="1" thickTop="1">
      <c r="A42" s="144"/>
      <c r="B42" s="69">
        <v>92195</v>
      </c>
      <c r="C42" s="142"/>
      <c r="D42" s="106" t="s">
        <v>39</v>
      </c>
      <c r="E42" s="143">
        <f>SUM(E43:E43)</f>
        <v>70000</v>
      </c>
      <c r="F42" s="143">
        <f>SUM(F43:F43)</f>
        <v>70000</v>
      </c>
      <c r="G42" s="145">
        <f>SUM(F42/E42)*100</f>
        <v>100</v>
      </c>
    </row>
    <row r="43" spans="1:7" ht="13.5">
      <c r="A43" s="144"/>
      <c r="B43" s="139"/>
      <c r="C43" s="140">
        <v>6050</v>
      </c>
      <c r="D43" s="166" t="s">
        <v>40</v>
      </c>
      <c r="E43" s="141">
        <v>70000</v>
      </c>
      <c r="F43" s="146">
        <v>70000</v>
      </c>
      <c r="G43" s="192">
        <f>SUM(F43/E43)*100</f>
        <v>100</v>
      </c>
    </row>
    <row r="44" spans="1:7" ht="14.25" thickBot="1">
      <c r="A44" s="88"/>
      <c r="B44" s="54"/>
      <c r="C44" s="54"/>
      <c r="D44" s="136" t="s">
        <v>14</v>
      </c>
      <c r="E44" s="137">
        <f>SUM(E27+E32+E36+E41)</f>
        <v>1706132.01</v>
      </c>
      <c r="F44" s="137">
        <f>SUM(F27+F32+F36+F41)</f>
        <v>1706132.01</v>
      </c>
      <c r="G44" s="138">
        <f>F44/E44%</f>
        <v>100</v>
      </c>
    </row>
    <row r="45" spans="1:7" ht="13.5">
      <c r="A45" s="97"/>
      <c r="B45" s="97"/>
      <c r="C45" s="97"/>
      <c r="D45" s="98"/>
      <c r="E45" s="99"/>
      <c r="F45" s="99"/>
      <c r="G45" s="100"/>
    </row>
    <row r="46" spans="1:7" ht="13.5">
      <c r="A46" s="97"/>
      <c r="B46" s="97"/>
      <c r="C46" s="97"/>
      <c r="D46" s="98"/>
      <c r="E46" s="99"/>
      <c r="F46" s="99"/>
      <c r="G46" s="100"/>
    </row>
  </sheetData>
  <sheetProtection/>
  <mergeCells count="8">
    <mergeCell ref="A39:G39"/>
    <mergeCell ref="A6:G6"/>
    <mergeCell ref="A7:G7"/>
    <mergeCell ref="A9:A10"/>
    <mergeCell ref="B9:B10"/>
    <mergeCell ref="C9:C10"/>
    <mergeCell ref="D9:D10"/>
    <mergeCell ref="F9:F10"/>
  </mergeCells>
  <printOptions/>
  <pageMargins left="0.7480314960629921" right="0.7480314960629921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Layout" workbookViewId="0" topLeftCell="A35">
      <selection activeCell="A1" sqref="A1:G49"/>
    </sheetView>
  </sheetViews>
  <sheetFormatPr defaultColWidth="9.00390625" defaultRowHeight="12.75"/>
  <cols>
    <col min="1" max="1" width="4.50390625" style="0" customWidth="1"/>
    <col min="2" max="2" width="7.50390625" style="0" customWidth="1"/>
    <col min="3" max="3" width="7.00390625" style="0" customWidth="1"/>
    <col min="4" max="4" width="37.375" style="0" customWidth="1"/>
    <col min="5" max="6" width="11.50390625" style="0" customWidth="1"/>
    <col min="7" max="7" width="8.50390625" style="0" customWidth="1"/>
    <col min="9" max="9" width="9.125" style="85" customWidth="1"/>
  </cols>
  <sheetData>
    <row r="1" spans="1:6" ht="13.5">
      <c r="A1" s="1"/>
      <c r="B1" s="1"/>
      <c r="C1" s="1"/>
      <c r="D1" s="1"/>
      <c r="E1" s="1" t="s">
        <v>37</v>
      </c>
      <c r="F1" s="26"/>
    </row>
    <row r="2" spans="1:6" ht="13.5">
      <c r="A2" s="1"/>
      <c r="B2" s="1"/>
      <c r="C2" s="1"/>
      <c r="D2" s="1"/>
      <c r="E2" s="1" t="s">
        <v>67</v>
      </c>
      <c r="F2" s="26"/>
    </row>
    <row r="3" spans="1:6" ht="13.5">
      <c r="A3" s="1"/>
      <c r="B3" s="1"/>
      <c r="C3" s="1"/>
      <c r="D3" s="1"/>
      <c r="E3" s="1" t="s">
        <v>19</v>
      </c>
      <c r="F3" s="26"/>
    </row>
    <row r="4" spans="1:6" ht="13.5">
      <c r="A4" s="1"/>
      <c r="B4" s="1"/>
      <c r="C4" s="1"/>
      <c r="D4" s="1"/>
      <c r="E4" s="1" t="s">
        <v>20</v>
      </c>
      <c r="F4" s="26"/>
    </row>
    <row r="5" spans="1:6" ht="13.5">
      <c r="A5" s="1"/>
      <c r="B5" s="1"/>
      <c r="C5" s="1"/>
      <c r="D5" s="1"/>
      <c r="E5" s="1" t="s">
        <v>68</v>
      </c>
      <c r="F5" s="26"/>
    </row>
    <row r="6" spans="1:7" ht="14.25">
      <c r="A6" s="206" t="s">
        <v>29</v>
      </c>
      <c r="B6" s="206"/>
      <c r="C6" s="206"/>
      <c r="D6" s="206"/>
      <c r="E6" s="206"/>
      <c r="F6" s="206"/>
      <c r="G6" s="206"/>
    </row>
    <row r="7" spans="1:7" ht="16.5" customHeight="1">
      <c r="A7" s="232" t="s">
        <v>30</v>
      </c>
      <c r="B7" s="232"/>
      <c r="C7" s="232"/>
      <c r="D7" s="232"/>
      <c r="E7" s="232"/>
      <c r="F7" s="232"/>
      <c r="G7" s="232"/>
    </row>
    <row r="8" spans="1:7" ht="36.75" customHeight="1">
      <c r="A8" s="233" t="s">
        <v>53</v>
      </c>
      <c r="B8" s="233"/>
      <c r="C8" s="233"/>
      <c r="D8" s="233"/>
      <c r="E8" s="233"/>
      <c r="F8" s="233"/>
      <c r="G8" s="233"/>
    </row>
    <row r="9" spans="1:7" ht="14.25" thickBot="1">
      <c r="A9" s="1"/>
      <c r="B9" s="1"/>
      <c r="C9" s="13"/>
      <c r="D9" s="13"/>
      <c r="E9" s="13"/>
      <c r="F9" s="26"/>
      <c r="G9" s="1"/>
    </row>
    <row r="10" spans="1:7" ht="13.5">
      <c r="A10" s="222" t="s">
        <v>1</v>
      </c>
      <c r="B10" s="225" t="s">
        <v>2</v>
      </c>
      <c r="C10" s="212" t="s">
        <v>3</v>
      </c>
      <c r="D10" s="212" t="s">
        <v>0</v>
      </c>
      <c r="E10" s="219" t="s">
        <v>42</v>
      </c>
      <c r="F10" s="214" t="s">
        <v>10</v>
      </c>
      <c r="G10" s="44" t="s">
        <v>27</v>
      </c>
    </row>
    <row r="11" spans="1:7" ht="13.5">
      <c r="A11" s="223"/>
      <c r="B11" s="226"/>
      <c r="C11" s="228"/>
      <c r="D11" s="228"/>
      <c r="E11" s="220"/>
      <c r="F11" s="231"/>
      <c r="G11" s="45" t="s">
        <v>28</v>
      </c>
    </row>
    <row r="12" spans="1:7" ht="2.25" customHeight="1" thickBot="1">
      <c r="A12" s="224"/>
      <c r="B12" s="227"/>
      <c r="C12" s="213"/>
      <c r="D12" s="213"/>
      <c r="E12" s="221"/>
      <c r="F12" s="31"/>
      <c r="G12" s="32"/>
    </row>
    <row r="13" spans="1:7" ht="14.25" thickBot="1">
      <c r="A13" s="38"/>
      <c r="B13" s="217" t="s">
        <v>11</v>
      </c>
      <c r="C13" s="234"/>
      <c r="D13" s="235"/>
      <c r="E13" s="3"/>
      <c r="F13" s="27"/>
      <c r="G13" s="34"/>
    </row>
    <row r="14" spans="1:7" ht="14.25" thickTop="1">
      <c r="A14" s="39"/>
      <c r="B14" s="14"/>
      <c r="C14" s="14"/>
      <c r="D14" s="15" t="s">
        <v>15</v>
      </c>
      <c r="E14" s="16"/>
      <c r="F14" s="28"/>
      <c r="G14" s="40"/>
    </row>
    <row r="15" spans="1:7" ht="13.5">
      <c r="A15" s="39">
        <v>756</v>
      </c>
      <c r="B15" s="14"/>
      <c r="C15" s="14"/>
      <c r="D15" s="14" t="s">
        <v>16</v>
      </c>
      <c r="E15" s="16"/>
      <c r="F15" s="28"/>
      <c r="G15" s="177"/>
    </row>
    <row r="16" spans="1:7" ht="13.5">
      <c r="A16" s="39"/>
      <c r="B16" s="15"/>
      <c r="C16" s="14"/>
      <c r="D16" s="14" t="s">
        <v>25</v>
      </c>
      <c r="E16" s="16"/>
      <c r="F16" s="28"/>
      <c r="G16" s="177"/>
    </row>
    <row r="17" spans="1:7" ht="13.5">
      <c r="A17" s="39"/>
      <c r="B17" s="15"/>
      <c r="C17" s="14"/>
      <c r="D17" s="14" t="s">
        <v>22</v>
      </c>
      <c r="E17" s="16"/>
      <c r="F17" s="28"/>
      <c r="G17" s="177"/>
    </row>
    <row r="18" spans="1:10" ht="14.25" thickBot="1">
      <c r="A18" s="41"/>
      <c r="B18" s="17"/>
      <c r="C18" s="18"/>
      <c r="D18" s="17" t="s">
        <v>23</v>
      </c>
      <c r="E18" s="56">
        <f>SUM(E21+E25)</f>
        <v>198844.03</v>
      </c>
      <c r="F18" s="56">
        <f>SUM(F21+F25)</f>
        <v>185852.17</v>
      </c>
      <c r="G18" s="103">
        <v>93.5</v>
      </c>
      <c r="J18" s="86"/>
    </row>
    <row r="19" spans="1:10" ht="14.25" thickTop="1">
      <c r="A19" s="42"/>
      <c r="B19" s="14"/>
      <c r="C19" s="14"/>
      <c r="D19" s="19" t="s">
        <v>17</v>
      </c>
      <c r="E19" s="57"/>
      <c r="F19" s="57"/>
      <c r="G19" s="178"/>
      <c r="J19" s="86"/>
    </row>
    <row r="20" spans="1:10" ht="13.5">
      <c r="A20" s="39"/>
      <c r="B20" s="15"/>
      <c r="C20" s="20"/>
      <c r="D20" s="21" t="s">
        <v>18</v>
      </c>
      <c r="E20" s="57"/>
      <c r="F20" s="57"/>
      <c r="G20" s="179"/>
      <c r="J20" s="86"/>
    </row>
    <row r="21" spans="1:10" ht="14.25" thickBot="1">
      <c r="A21" s="38"/>
      <c r="B21" s="22">
        <v>75618</v>
      </c>
      <c r="C21" s="23"/>
      <c r="D21" s="24" t="s">
        <v>26</v>
      </c>
      <c r="E21" s="58">
        <f>SUM(E23)</f>
        <v>180525</v>
      </c>
      <c r="F21" s="65">
        <f>SUM(F23)</f>
        <v>167533.14</v>
      </c>
      <c r="G21" s="66">
        <v>92.8</v>
      </c>
      <c r="J21" s="86"/>
    </row>
    <row r="22" spans="1:10" ht="13.5">
      <c r="A22" s="33"/>
      <c r="B22" s="169"/>
      <c r="C22" s="229" t="s">
        <v>21</v>
      </c>
      <c r="D22" s="10" t="s">
        <v>32</v>
      </c>
      <c r="E22" s="60"/>
      <c r="F22" s="60"/>
      <c r="G22" s="180"/>
      <c r="J22" s="86"/>
    </row>
    <row r="23" spans="1:10" ht="13.5">
      <c r="A23" s="33"/>
      <c r="B23" s="170"/>
      <c r="C23" s="230"/>
      <c r="D23" s="4" t="s">
        <v>41</v>
      </c>
      <c r="E23" s="55">
        <v>180525</v>
      </c>
      <c r="F23" s="55">
        <v>167533.14</v>
      </c>
      <c r="G23" s="176">
        <f>SUM(F23/E23)*100</f>
        <v>92.80329040299128</v>
      </c>
      <c r="J23" s="86"/>
    </row>
    <row r="24" spans="1:10" ht="10.5" customHeight="1">
      <c r="A24" s="33"/>
      <c r="B24" s="170"/>
      <c r="C24" s="167"/>
      <c r="D24" s="4"/>
      <c r="E24" s="55"/>
      <c r="F24" s="55"/>
      <c r="G24" s="176"/>
      <c r="J24" s="86"/>
    </row>
    <row r="25" spans="1:10" ht="14.25" thickBot="1">
      <c r="A25" s="33"/>
      <c r="B25" s="50">
        <v>75619</v>
      </c>
      <c r="C25" s="168"/>
      <c r="D25" s="52" t="s">
        <v>56</v>
      </c>
      <c r="E25" s="59">
        <f>SUM(E26)</f>
        <v>18319.03</v>
      </c>
      <c r="F25" s="59">
        <f>SUM(F26)</f>
        <v>18319.03</v>
      </c>
      <c r="G25" s="66">
        <f>SUM(F25/E25)*100</f>
        <v>100</v>
      </c>
      <c r="J25" s="86"/>
    </row>
    <row r="26" spans="1:10" ht="41.25">
      <c r="A26" s="33"/>
      <c r="B26" s="170"/>
      <c r="C26" s="175" t="s">
        <v>54</v>
      </c>
      <c r="D26" s="128" t="s">
        <v>57</v>
      </c>
      <c r="E26" s="55">
        <v>18319.03</v>
      </c>
      <c r="F26" s="55">
        <v>18319.03</v>
      </c>
      <c r="G26" s="176">
        <f>SUM(F26/E26)*100</f>
        <v>100</v>
      </c>
      <c r="J26" s="86"/>
    </row>
    <row r="27" spans="1:10" ht="9.75" customHeight="1">
      <c r="A27" s="33"/>
      <c r="B27" s="170"/>
      <c r="C27" s="167"/>
      <c r="D27" s="4"/>
      <c r="E27" s="55"/>
      <c r="F27" s="55"/>
      <c r="G27" s="176"/>
      <c r="J27" s="86"/>
    </row>
    <row r="28" spans="1:10" ht="14.25" thickBot="1">
      <c r="A28" s="184">
        <v>851</v>
      </c>
      <c r="B28" s="172"/>
      <c r="C28" s="173"/>
      <c r="D28" s="17" t="s">
        <v>6</v>
      </c>
      <c r="E28" s="63">
        <f>SUM(E29)</f>
        <v>649.02</v>
      </c>
      <c r="F28" s="63">
        <f>SUM(F29)</f>
        <v>649.02</v>
      </c>
      <c r="G28" s="181">
        <f>SUM(F28/E28)*100</f>
        <v>100</v>
      </c>
      <c r="J28" s="86"/>
    </row>
    <row r="29" spans="1:10" ht="15" thickBot="1" thickTop="1">
      <c r="A29" s="33"/>
      <c r="B29" s="69">
        <v>85154</v>
      </c>
      <c r="C29" s="174"/>
      <c r="D29" s="182" t="s">
        <v>7</v>
      </c>
      <c r="E29" s="64">
        <f>SUM(E30)</f>
        <v>649.02</v>
      </c>
      <c r="F29" s="64">
        <f>SUM(F30)</f>
        <v>649.02</v>
      </c>
      <c r="G29" s="183">
        <f>SUM(F29/E29)*100</f>
        <v>100</v>
      </c>
      <c r="J29" s="86"/>
    </row>
    <row r="30" spans="1:10" ht="13.5">
      <c r="A30" s="33"/>
      <c r="B30" s="170"/>
      <c r="C30" s="171" t="s">
        <v>55</v>
      </c>
      <c r="D30" s="4" t="s">
        <v>58</v>
      </c>
      <c r="E30" s="55">
        <v>649.02</v>
      </c>
      <c r="F30" s="55">
        <v>649.02</v>
      </c>
      <c r="G30" s="176">
        <f>SUM(F30/E30)*100</f>
        <v>100</v>
      </c>
      <c r="J30" s="86"/>
    </row>
    <row r="31" spans="1:10" ht="9.75" customHeight="1" thickBot="1">
      <c r="A31" s="37"/>
      <c r="B31" s="50"/>
      <c r="C31" s="168"/>
      <c r="D31" s="12"/>
      <c r="E31" s="55"/>
      <c r="F31" s="55"/>
      <c r="G31" s="176"/>
      <c r="J31" s="86"/>
    </row>
    <row r="32" spans="1:10" ht="14.25" thickBot="1">
      <c r="A32" s="88"/>
      <c r="B32" s="54"/>
      <c r="C32" s="54"/>
      <c r="D32" s="46" t="s">
        <v>12</v>
      </c>
      <c r="E32" s="61">
        <f>SUM(E18+E28)</f>
        <v>199493.05</v>
      </c>
      <c r="F32" s="61">
        <f>SUM(F18+F28)</f>
        <v>186501.19</v>
      </c>
      <c r="G32" s="104">
        <f>F32/E32%</f>
        <v>93.48756259929857</v>
      </c>
      <c r="J32" s="86"/>
    </row>
    <row r="33" spans="1:10" ht="14.25" thickBot="1">
      <c r="A33" s="33"/>
      <c r="B33" s="216" t="s">
        <v>13</v>
      </c>
      <c r="C33" s="217"/>
      <c r="D33" s="218"/>
      <c r="E33" s="62"/>
      <c r="F33" s="62"/>
      <c r="G33" s="35"/>
      <c r="J33" s="86"/>
    </row>
    <row r="34" spans="1:10" ht="15" thickBot="1" thickTop="1">
      <c r="A34" s="36">
        <v>851</v>
      </c>
      <c r="B34" s="5" t="s">
        <v>6</v>
      </c>
      <c r="C34" s="5"/>
      <c r="D34" s="5"/>
      <c r="E34" s="63">
        <f>SUM(E35+E40)</f>
        <v>234971.09000000003</v>
      </c>
      <c r="F34" s="63">
        <f>SUM(F35+F40)</f>
        <v>189344.59</v>
      </c>
      <c r="G34" s="124">
        <f>F34/E34%</f>
        <v>80.58207926770906</v>
      </c>
      <c r="J34" s="86"/>
    </row>
    <row r="35" spans="1:10" ht="15" thickBot="1" thickTop="1">
      <c r="A35" s="33"/>
      <c r="B35" s="6">
        <v>85153</v>
      </c>
      <c r="C35" s="7"/>
      <c r="D35" s="8" t="s">
        <v>31</v>
      </c>
      <c r="E35" s="64">
        <f>SUM(E36:E38)</f>
        <v>7800</v>
      </c>
      <c r="F35" s="64">
        <f>SUM(F36:F38)</f>
        <v>5334.75</v>
      </c>
      <c r="G35" s="125">
        <f>F35/E35%</f>
        <v>68.39423076923077</v>
      </c>
      <c r="J35" s="86"/>
    </row>
    <row r="36" spans="1:10" ht="13.5">
      <c r="A36" s="33"/>
      <c r="B36" s="9"/>
      <c r="C36" s="11">
        <v>4210</v>
      </c>
      <c r="D36" s="4" t="s">
        <v>4</v>
      </c>
      <c r="E36" s="55">
        <v>2120</v>
      </c>
      <c r="F36" s="55">
        <v>0</v>
      </c>
      <c r="G36" s="87">
        <v>0</v>
      </c>
      <c r="J36" s="86"/>
    </row>
    <row r="37" spans="1:10" ht="13.5">
      <c r="A37" s="33"/>
      <c r="B37" s="9"/>
      <c r="C37" s="11">
        <v>4300</v>
      </c>
      <c r="D37" s="4" t="s">
        <v>5</v>
      </c>
      <c r="E37" s="55">
        <v>4000</v>
      </c>
      <c r="F37" s="55">
        <v>3654.75</v>
      </c>
      <c r="G37" s="87">
        <f>SUM(F37/E37)*100</f>
        <v>91.36875</v>
      </c>
      <c r="J37" s="86"/>
    </row>
    <row r="38" spans="1:10" ht="27">
      <c r="A38" s="33"/>
      <c r="B38" s="9"/>
      <c r="C38" s="129">
        <v>4700</v>
      </c>
      <c r="D38" s="128" t="s">
        <v>66</v>
      </c>
      <c r="E38" s="55">
        <v>1680</v>
      </c>
      <c r="F38" s="55">
        <v>1680</v>
      </c>
      <c r="G38" s="87">
        <f>SUM(F38/E38)*100</f>
        <v>100</v>
      </c>
      <c r="J38" s="86"/>
    </row>
    <row r="39" spans="1:10" ht="10.5" customHeight="1">
      <c r="A39" s="33"/>
      <c r="B39" s="49"/>
      <c r="C39" s="53"/>
      <c r="D39" s="53"/>
      <c r="E39" s="62"/>
      <c r="F39" s="62"/>
      <c r="G39" s="35"/>
      <c r="J39" s="86"/>
    </row>
    <row r="40" spans="1:10" ht="14.25" thickBot="1">
      <c r="A40" s="33"/>
      <c r="B40" s="50">
        <v>85154</v>
      </c>
      <c r="C40" s="51"/>
      <c r="D40" s="52" t="s">
        <v>7</v>
      </c>
      <c r="E40" s="65">
        <f>SUM(E41:E48)</f>
        <v>227171.09000000003</v>
      </c>
      <c r="F40" s="65">
        <f>SUM(F41:F48)</f>
        <v>184009.84</v>
      </c>
      <c r="G40" s="123">
        <f>F40/E40%</f>
        <v>81.00055337146993</v>
      </c>
      <c r="J40" s="86"/>
    </row>
    <row r="41" spans="1:10" ht="13.5">
      <c r="A41" s="33"/>
      <c r="B41" s="9"/>
      <c r="C41" s="186">
        <v>4110</v>
      </c>
      <c r="D41" s="4" t="s">
        <v>59</v>
      </c>
      <c r="E41" s="55">
        <v>342</v>
      </c>
      <c r="F41" s="55">
        <v>342</v>
      </c>
      <c r="G41" s="185">
        <f>SUM(F41/E41)*100</f>
        <v>100</v>
      </c>
      <c r="J41" s="86"/>
    </row>
    <row r="42" spans="1:10" ht="13.5">
      <c r="A42" s="33"/>
      <c r="B42" s="9"/>
      <c r="C42" s="11">
        <v>4170</v>
      </c>
      <c r="D42" s="4" t="s">
        <v>24</v>
      </c>
      <c r="E42" s="55">
        <v>17300</v>
      </c>
      <c r="F42" s="55">
        <v>15800</v>
      </c>
      <c r="G42" s="185">
        <f aca="true" t="shared" si="0" ref="G42:G48">SUM(F42/E42)*100</f>
        <v>91.32947976878613</v>
      </c>
      <c r="J42" s="86"/>
    </row>
    <row r="43" spans="1:10" ht="13.5">
      <c r="A43" s="33"/>
      <c r="B43" s="9"/>
      <c r="C43" s="11">
        <v>4190</v>
      </c>
      <c r="D43" s="4" t="s">
        <v>60</v>
      </c>
      <c r="E43" s="55">
        <v>10000</v>
      </c>
      <c r="F43" s="55">
        <v>7310.49</v>
      </c>
      <c r="G43" s="185">
        <f t="shared" si="0"/>
        <v>73.1049</v>
      </c>
      <c r="J43" s="86"/>
    </row>
    <row r="44" spans="1:10" ht="13.5">
      <c r="A44" s="33"/>
      <c r="B44" s="4"/>
      <c r="C44" s="11">
        <v>4210</v>
      </c>
      <c r="D44" s="4" t="s">
        <v>4</v>
      </c>
      <c r="E44" s="55">
        <v>106319.95</v>
      </c>
      <c r="F44" s="55">
        <v>93250.2</v>
      </c>
      <c r="G44" s="185">
        <f t="shared" si="0"/>
        <v>87.70715185626028</v>
      </c>
      <c r="J44" s="86"/>
    </row>
    <row r="45" spans="1:10" ht="13.5">
      <c r="A45" s="33"/>
      <c r="B45" s="4"/>
      <c r="C45" s="11">
        <v>4220</v>
      </c>
      <c r="D45" s="4" t="s">
        <v>61</v>
      </c>
      <c r="E45" s="55">
        <v>4200</v>
      </c>
      <c r="F45" s="55">
        <v>1872.2</v>
      </c>
      <c r="G45" s="185">
        <f t="shared" si="0"/>
        <v>44.576190476190476</v>
      </c>
      <c r="J45" s="86"/>
    </row>
    <row r="46" spans="1:10" ht="13.5">
      <c r="A46" s="33"/>
      <c r="B46" s="4"/>
      <c r="C46" s="11">
        <v>4300</v>
      </c>
      <c r="D46" s="4" t="s">
        <v>5</v>
      </c>
      <c r="E46" s="55">
        <v>85134.14</v>
      </c>
      <c r="F46" s="55">
        <v>61559.95</v>
      </c>
      <c r="G46" s="185">
        <f t="shared" si="0"/>
        <v>72.30935791446298</v>
      </c>
      <c r="J46" s="86"/>
    </row>
    <row r="47" spans="1:10" ht="13.5">
      <c r="A47" s="33"/>
      <c r="B47" s="4"/>
      <c r="C47" s="11">
        <v>4410</v>
      </c>
      <c r="D47" s="4" t="s">
        <v>62</v>
      </c>
      <c r="E47" s="55">
        <v>45</v>
      </c>
      <c r="F47" s="55">
        <v>45</v>
      </c>
      <c r="G47" s="185">
        <f t="shared" si="0"/>
        <v>100</v>
      </c>
      <c r="J47" s="86"/>
    </row>
    <row r="48" spans="1:10" ht="27.75" thickBot="1">
      <c r="A48" s="33"/>
      <c r="B48" s="4"/>
      <c r="C48" s="129">
        <v>4700</v>
      </c>
      <c r="D48" s="128" t="s">
        <v>66</v>
      </c>
      <c r="E48" s="187">
        <v>3830</v>
      </c>
      <c r="F48" s="187">
        <v>3830</v>
      </c>
      <c r="G48" s="188">
        <f t="shared" si="0"/>
        <v>100</v>
      </c>
      <c r="J48" s="86"/>
    </row>
    <row r="49" spans="1:10" ht="14.25" thickBot="1">
      <c r="A49" s="71"/>
      <c r="B49" s="47"/>
      <c r="C49" s="47"/>
      <c r="D49" s="46" t="s">
        <v>14</v>
      </c>
      <c r="E49" s="48">
        <f>SUM(E34)</f>
        <v>234971.09000000003</v>
      </c>
      <c r="F49" s="48">
        <f>SUM(F34)</f>
        <v>189344.59</v>
      </c>
      <c r="G49" s="43">
        <f>F49/E49%</f>
        <v>80.58207926770906</v>
      </c>
      <c r="J49" s="86"/>
    </row>
    <row r="50" spans="1:7" ht="13.5">
      <c r="A50" s="97"/>
      <c r="B50" s="97"/>
      <c r="C50" s="97"/>
      <c r="D50" s="98"/>
      <c r="E50" s="99"/>
      <c r="F50" s="99"/>
      <c r="G50" s="100"/>
    </row>
    <row r="51" spans="1:7" ht="13.5">
      <c r="A51" s="97"/>
      <c r="B51" s="97"/>
      <c r="C51" s="97"/>
      <c r="D51" s="98"/>
      <c r="E51" s="99"/>
      <c r="F51" s="99"/>
      <c r="G51" s="100"/>
    </row>
    <row r="52" spans="1:7" ht="13.5">
      <c r="A52" s="97"/>
      <c r="B52" s="97"/>
      <c r="C52" s="97"/>
      <c r="D52" s="98"/>
      <c r="E52" s="99"/>
      <c r="F52" s="99"/>
      <c r="G52" s="100"/>
    </row>
    <row r="53" spans="1:7" ht="13.5">
      <c r="A53" s="97"/>
      <c r="B53" s="97"/>
      <c r="C53" s="97"/>
      <c r="D53" s="98"/>
      <c r="E53" s="99"/>
      <c r="F53" s="99"/>
      <c r="G53" s="100"/>
    </row>
    <row r="54" spans="1:7" ht="13.5">
      <c r="A54" s="97"/>
      <c r="B54" s="97"/>
      <c r="C54" s="97"/>
      <c r="D54" s="98"/>
      <c r="E54" s="99"/>
      <c r="F54" s="99"/>
      <c r="G54" s="100"/>
    </row>
    <row r="55" ht="12.75">
      <c r="F55" s="25"/>
    </row>
    <row r="56" ht="12.75">
      <c r="F56" s="25"/>
    </row>
  </sheetData>
  <sheetProtection/>
  <mergeCells count="12">
    <mergeCell ref="F10:F11"/>
    <mergeCell ref="A6:G6"/>
    <mergeCell ref="A7:G7"/>
    <mergeCell ref="A8:G8"/>
    <mergeCell ref="B13:D13"/>
    <mergeCell ref="B33:D33"/>
    <mergeCell ref="E10:E12"/>
    <mergeCell ref="A10:A12"/>
    <mergeCell ref="B10:B12"/>
    <mergeCell ref="C10:C12"/>
    <mergeCell ref="D10:D12"/>
    <mergeCell ref="C22:C23"/>
  </mergeCells>
  <printOptions/>
  <pageMargins left="0.7480314960629921" right="0.7480314960629921" top="0.984251968503937" bottom="0.984251968503937" header="0.5118110236220472" footer="0.5118110236220472"/>
  <pageSetup firstPageNumber="35" useFirstPageNumber="1" horizontalDpi="600" verticalDpi="600" orientation="portrait" paperSize="9" r:id="rId1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CHORZELE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kasiab</dc:creator>
  <cp:keywords/>
  <dc:description/>
  <cp:lastModifiedBy>e.m.werder</cp:lastModifiedBy>
  <cp:lastPrinted>2022-03-23T12:57:57Z</cp:lastPrinted>
  <dcterms:created xsi:type="dcterms:W3CDTF">2001-07-26T10:08:48Z</dcterms:created>
  <dcterms:modified xsi:type="dcterms:W3CDTF">2022-03-23T12:59:40Z</dcterms:modified>
  <cp:category/>
  <cp:version/>
  <cp:contentType/>
  <cp:contentStatus/>
</cp:coreProperties>
</file>