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72" yWindow="32772" windowWidth="23256" windowHeight="12168" tabRatio="961"/>
  </bookViews>
  <sheets>
    <sheet name="Arkusz1" sheetId="2" r:id="rId1"/>
  </sheets>
  <calcPr calcId="125725"/>
</workbook>
</file>

<file path=xl/calcChain.xml><?xml version="1.0" encoding="utf-8"?>
<calcChain xmlns="http://schemas.openxmlformats.org/spreadsheetml/2006/main">
  <c r="F88" i="2"/>
  <c r="G88"/>
  <c r="E88"/>
  <c r="H105"/>
  <c r="H104"/>
  <c r="F80"/>
  <c r="F79" s="1"/>
  <c r="F111" s="1"/>
  <c r="G80"/>
  <c r="E80"/>
  <c r="E79" s="1"/>
  <c r="H81"/>
  <c r="G65"/>
  <c r="E65"/>
  <c r="H70"/>
  <c r="F48"/>
  <c r="G48"/>
  <c r="E48"/>
  <c r="G39"/>
  <c r="G38" s="1"/>
  <c r="E39"/>
  <c r="E38" s="1"/>
  <c r="F25"/>
  <c r="G25"/>
  <c r="E25"/>
  <c r="G28"/>
  <c r="G27" s="1"/>
  <c r="E28"/>
  <c r="E27" s="1"/>
  <c r="F36"/>
  <c r="F35" s="1"/>
  <c r="F50" s="1"/>
  <c r="G36"/>
  <c r="G35" s="1"/>
  <c r="E36"/>
  <c r="E35" s="1"/>
  <c r="H80" l="1"/>
  <c r="H35"/>
  <c r="G79"/>
  <c r="H79" s="1"/>
  <c r="G71" l="1"/>
  <c r="E71"/>
  <c r="H73"/>
  <c r="H72"/>
  <c r="H71" l="1"/>
  <c r="H25"/>
  <c r="H26"/>
  <c r="H110"/>
  <c r="G109"/>
  <c r="E109"/>
  <c r="G107"/>
  <c r="G87" s="1"/>
  <c r="E107"/>
  <c r="G99"/>
  <c r="E99"/>
  <c r="H100"/>
  <c r="H101"/>
  <c r="H102"/>
  <c r="H103"/>
  <c r="H106"/>
  <c r="G84"/>
  <c r="G83" s="1"/>
  <c r="E84"/>
  <c r="E83" s="1"/>
  <c r="H82"/>
  <c r="G75"/>
  <c r="G74" s="1"/>
  <c r="E75"/>
  <c r="E74" s="1"/>
  <c r="G57"/>
  <c r="G56" s="1"/>
  <c r="E57"/>
  <c r="E56" s="1"/>
  <c r="H48"/>
  <c r="H49"/>
  <c r="G46"/>
  <c r="E46"/>
  <c r="G44"/>
  <c r="E44"/>
  <c r="G42"/>
  <c r="E42"/>
  <c r="H36"/>
  <c r="H37"/>
  <c r="H28"/>
  <c r="H29"/>
  <c r="G23"/>
  <c r="G22" s="1"/>
  <c r="E23"/>
  <c r="E22" s="1"/>
  <c r="G20"/>
  <c r="G19" s="1"/>
  <c r="E20"/>
  <c r="E19" s="1"/>
  <c r="H58"/>
  <c r="G64"/>
  <c r="E64"/>
  <c r="H85"/>
  <c r="H91"/>
  <c r="H38"/>
  <c r="H40"/>
  <c r="H39"/>
  <c r="H89"/>
  <c r="H90"/>
  <c r="H92"/>
  <c r="H93"/>
  <c r="H94"/>
  <c r="H97"/>
  <c r="H98"/>
  <c r="H76"/>
  <c r="H77"/>
  <c r="H78"/>
  <c r="H45"/>
  <c r="H43"/>
  <c r="H21"/>
  <c r="H24"/>
  <c r="H47"/>
  <c r="H57"/>
  <c r="H59"/>
  <c r="H60"/>
  <c r="H61"/>
  <c r="H62"/>
  <c r="H63"/>
  <c r="H66"/>
  <c r="H67"/>
  <c r="H68"/>
  <c r="H69"/>
  <c r="H86"/>
  <c r="H108"/>
  <c r="G111" l="1"/>
  <c r="E87"/>
  <c r="E111" s="1"/>
  <c r="E41"/>
  <c r="E50" s="1"/>
  <c r="G41"/>
  <c r="G50" s="1"/>
  <c r="H27"/>
  <c r="H23"/>
  <c r="H75"/>
  <c r="H65"/>
  <c r="H22"/>
  <c r="H42"/>
  <c r="H46"/>
  <c r="H107"/>
  <c r="H84"/>
  <c r="H83"/>
  <c r="H99"/>
  <c r="H109"/>
  <c r="H19"/>
  <c r="H88"/>
  <c r="H20"/>
  <c r="H44"/>
  <c r="H87" l="1"/>
  <c r="H74"/>
  <c r="H64"/>
  <c r="H41"/>
</calcChain>
</file>

<file path=xl/sharedStrings.xml><?xml version="1.0" encoding="utf-8"?>
<sst xmlns="http://schemas.openxmlformats.org/spreadsheetml/2006/main" count="181" uniqueCount="90">
  <si>
    <t>Załącznik Nr 5</t>
  </si>
  <si>
    <t>do Zarządzenia Nr …./2016</t>
  </si>
  <si>
    <t>Burmistrza Miasta i Gminy</t>
  </si>
  <si>
    <t>C h o r z e l e</t>
  </si>
  <si>
    <t>z dnia ... marca 2016 r.</t>
  </si>
  <si>
    <t>S P R A W O Z D A N I E</t>
  </si>
  <si>
    <t xml:space="preserve"> Z   WYKONANIA   PLANU  FINANSOWEGO  DOCHODÓW I WYDATKÓW ZADAŃ  </t>
  </si>
  <si>
    <t>ZLECONYCH  I   INNYCH   ZADAŃ   ZLECONYCH   GMINIE (ZWIĄZKOM GMIN)</t>
  </si>
  <si>
    <t xml:space="preserve">Z   ZAKRESU   ADMINISTRACJI   RZĄDOWEJ </t>
  </si>
  <si>
    <t>T r e ś ć</t>
  </si>
  <si>
    <t xml:space="preserve">Plan po </t>
  </si>
  <si>
    <t>Wykonanie</t>
  </si>
  <si>
    <t>%</t>
  </si>
  <si>
    <t>Dział</t>
  </si>
  <si>
    <t>Rozdział</t>
  </si>
  <si>
    <t>§</t>
  </si>
  <si>
    <t>zmianach</t>
  </si>
  <si>
    <t>wykonania</t>
  </si>
  <si>
    <t>D O C H O D Y</t>
  </si>
  <si>
    <t>010</t>
  </si>
  <si>
    <t>01095</t>
  </si>
  <si>
    <t>Pozostała działalność</t>
  </si>
  <si>
    <t>Urzędy wojewódzkie</t>
  </si>
  <si>
    <t>Ogółem dochody</t>
  </si>
  <si>
    <t>WYDATKI</t>
  </si>
  <si>
    <t>846 395,04</t>
  </si>
  <si>
    <t>4110</t>
  </si>
  <si>
    <t>Składki na ubezpieczenia społeczne</t>
  </si>
  <si>
    <t>4120</t>
  </si>
  <si>
    <t>4170</t>
  </si>
  <si>
    <t>Wynagrodzenia bezosobowe</t>
  </si>
  <si>
    <t>4210</t>
  </si>
  <si>
    <t>Zakup materiałów i wyposażenia</t>
  </si>
  <si>
    <t>4300</t>
  </si>
  <si>
    <t>Zakup usług pozostałych</t>
  </si>
  <si>
    <t>4430</t>
  </si>
  <si>
    <t>Różne opłaty i składki</t>
  </si>
  <si>
    <t>Wynagrodzenia osobowe pracowników</t>
  </si>
  <si>
    <t>Dodatkowe wynagrodzenie roczne</t>
  </si>
  <si>
    <t>Świadczenia społeczne</t>
  </si>
  <si>
    <t>Odpisy na zakładowy fundusz świadczeń socjalnych</t>
  </si>
  <si>
    <t>Składki na ubezpieczenie zdrowotne</t>
  </si>
  <si>
    <t>Rolnictwo i łowiectwo</t>
  </si>
  <si>
    <t>2010</t>
  </si>
  <si>
    <t>750</t>
  </si>
  <si>
    <t>Administracja publiczna</t>
  </si>
  <si>
    <t>75011</t>
  </si>
  <si>
    <t>801</t>
  </si>
  <si>
    <t>Oświata i wychowanie</t>
  </si>
  <si>
    <t xml:space="preserve">Świadczenie wychowawcze </t>
  </si>
  <si>
    <t>2060</t>
  </si>
  <si>
    <t>Świadczenia rodzinne, świadczenia z funduszu alimentacyjnego oraz składki na ubezpieczenia emerytalne i rentowe z ubezpieczenia społecznego</t>
  </si>
  <si>
    <t>3 998 791,90</t>
  </si>
  <si>
    <t>153 921,35</t>
  </si>
  <si>
    <t>4010</t>
  </si>
  <si>
    <t>4040</t>
  </si>
  <si>
    <t>15 865 060,86</t>
  </si>
  <si>
    <t>4240</t>
  </si>
  <si>
    <t>3110</t>
  </si>
  <si>
    <t>4440</t>
  </si>
  <si>
    <t xml:space="preserve">Odpisy na zakładowy fundusz świadczeń socjalnych </t>
  </si>
  <si>
    <t>4130</t>
  </si>
  <si>
    <t>240 189,00</t>
  </si>
  <si>
    <t>989,00</t>
  </si>
  <si>
    <t>Ogółem wydatki :</t>
  </si>
  <si>
    <t>Urzędy naczelnych organów władzy państwowej, kontroli i ochrony prawa oraz sądownictwa</t>
  </si>
  <si>
    <t>Urzędy naczelnych organów władzy państwowej, kontroli i ochrony prawa</t>
  </si>
  <si>
    <t>751</t>
  </si>
  <si>
    <t>75101</t>
  </si>
  <si>
    <t>85501</t>
  </si>
  <si>
    <t>85502</t>
  </si>
  <si>
    <t>85503</t>
  </si>
  <si>
    <t>855</t>
  </si>
  <si>
    <t>Rodzina</t>
  </si>
  <si>
    <t xml:space="preserve">Świadczenia rodzinne, świadczenie z funduszu alimentacyjnego oraz składki na ubezpieczenia emerytalne i rentowe z ubezpieczenia społecznego
</t>
  </si>
  <si>
    <t>Karta Dużej Rodziny</t>
  </si>
  <si>
    <t>Zakup środków dydaktycznych i książek</t>
  </si>
  <si>
    <t>80153</t>
  </si>
  <si>
    <t>Zapewnienie uczniom prawa do bezpłatnego dostępu do podręczników, materiałów edukacyjnych lub materiałów ćwiczeniowych</t>
  </si>
  <si>
    <t>85513</t>
  </si>
  <si>
    <t>Spis powszechny i inne</t>
  </si>
  <si>
    <t>Składki na Fundusz Pracy oraz  Fundusz Solidarnościowy</t>
  </si>
  <si>
    <t>za  2 0 2 1   ROK</t>
  </si>
  <si>
    <t>Obrona narodowa</t>
  </si>
  <si>
    <t>Pozostałe wydatki obronne</t>
  </si>
  <si>
    <t>Dotacja celowa otrzymana z budżetu państwa na realizację zadań bieżących z zakresu administracji rządowej oraz innych zadań zleconych gminie (związkom gmin, związkom powiatowo-gminnym) ustawami</t>
  </si>
  <si>
    <t>Dotacja celowa otrzymana z budżetu państwa na zadania bieżące z zakresu administracji rządowej zlecone
gminom (związkom gmin, związkom powiatowo-gminnym), związane z realizacją świadczenia wychowawczego
stanowiącego pomoc państwa w wychowywaniu dzieci</t>
  </si>
  <si>
    <t>Składki na ubezpieczenie zdrowotne opłacane za osoby pobierające niektóre świadczenia rodzinne oraz za osoby pobierające zasiłki dla opiekunów</t>
  </si>
  <si>
    <t>do Zarządzenia Nr 47/2022</t>
  </si>
  <si>
    <t>z dnia 23 marca 2022 r.</t>
  </si>
</sst>
</file>

<file path=xl/styles.xml><?xml version="1.0" encoding="utf-8"?>
<styleSheet xmlns="http://schemas.openxmlformats.org/spreadsheetml/2006/main">
  <numFmts count="5">
    <numFmt numFmtId="165" formatCode="_-* #,##0.00\ _z_ł_-;\-* #,##0.00\ _z_ł_-;_-* \-??\ _z_ł_-;_-@_-"/>
    <numFmt numFmtId="166" formatCode="_-* #,##0\ _z_ł_-;\-* #,##0\ _z_ł_-;_-* &quot;- &quot;_z_ł_-;_-@_-"/>
    <numFmt numFmtId="167" formatCode="_-* #,##0.0\ _z_ł_-;\-* #,##0.0\ _z_ł_-;_-* \-?\ _z_ł_-;_-@_-"/>
    <numFmt numFmtId="168" formatCode="0.0%"/>
    <numFmt numFmtId="173" formatCode="#,###.00"/>
  </numFmts>
  <fonts count="42">
    <font>
      <sz val="10"/>
      <name val="Arial CE"/>
      <family val="2"/>
      <charset val="238"/>
    </font>
    <font>
      <sz val="10"/>
      <name val="Book Antiqua"/>
      <family val="1"/>
      <charset val="238"/>
    </font>
    <font>
      <sz val="8"/>
      <name val="Book Antiqua"/>
      <family val="1"/>
      <charset val="238"/>
    </font>
    <font>
      <sz val="8"/>
      <name val="Arial CE"/>
      <family val="2"/>
      <charset val="238"/>
    </font>
    <font>
      <b/>
      <sz val="11"/>
      <name val="Book Antiqua"/>
      <family val="1"/>
      <charset val="238"/>
    </font>
    <font>
      <b/>
      <sz val="10"/>
      <name val="Book Antiqua"/>
      <family val="1"/>
      <charset val="238"/>
    </font>
    <font>
      <b/>
      <sz val="9"/>
      <name val="Book Antiqua"/>
      <family val="1"/>
      <charset val="238"/>
    </font>
    <font>
      <b/>
      <sz val="7"/>
      <name val="Book Antiqua"/>
      <family val="1"/>
      <charset val="238"/>
    </font>
    <font>
      <b/>
      <sz val="8"/>
      <name val="Book Antiqua"/>
      <family val="1"/>
      <charset val="238"/>
    </font>
    <font>
      <i/>
      <sz val="8.25"/>
      <color indexed="8"/>
      <name val="Cambria"/>
      <family val="1"/>
      <charset val="238"/>
    </font>
    <font>
      <sz val="8.25"/>
      <color indexed="8"/>
      <name val="Cambria"/>
      <family val="1"/>
      <charset val="238"/>
    </font>
    <font>
      <sz val="8.5"/>
      <color indexed="8"/>
      <name val="Cambria"/>
      <family val="1"/>
      <charset val="238"/>
    </font>
    <font>
      <b/>
      <sz val="8.25"/>
      <color indexed="8"/>
      <name val="Cambria"/>
      <family val="1"/>
      <charset val="238"/>
    </font>
    <font>
      <b/>
      <sz val="8.5"/>
      <name val="Cambria"/>
      <family val="1"/>
      <charset val="238"/>
    </font>
    <font>
      <sz val="8.5"/>
      <name val="Cambria"/>
      <family val="1"/>
      <charset val="238"/>
    </font>
    <font>
      <i/>
      <sz val="8.5"/>
      <name val="Cambria"/>
      <family val="1"/>
      <charset val="238"/>
    </font>
    <font>
      <sz val="12"/>
      <color indexed="8"/>
      <name val="Cambria"/>
      <family val="1"/>
      <charset val="238"/>
    </font>
    <font>
      <i/>
      <sz val="12"/>
      <color indexed="8"/>
      <name val="Cambria"/>
      <family val="1"/>
      <charset val="238"/>
    </font>
    <font>
      <b/>
      <sz val="10"/>
      <color indexed="8"/>
      <name val="Cambria"/>
      <family val="1"/>
      <charset val="238"/>
    </font>
    <font>
      <b/>
      <sz val="8.25"/>
      <name val="Cambria"/>
      <family val="1"/>
      <charset val="238"/>
    </font>
    <font>
      <i/>
      <sz val="8.5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b/>
      <sz val="8.5"/>
      <color indexed="8"/>
      <name val="Cambria"/>
      <family val="1"/>
      <charset val="238"/>
    </font>
    <font>
      <sz val="8.25"/>
      <color indexed="8"/>
      <name val="Arial"/>
      <family val="2"/>
      <charset val="238"/>
    </font>
    <font>
      <b/>
      <sz val="10"/>
      <name val="Cambria"/>
      <family val="1"/>
      <charset val="238"/>
    </font>
    <font>
      <sz val="10"/>
      <name val="Arial CE"/>
      <family val="2"/>
      <charset val="238"/>
    </font>
    <font>
      <sz val="11"/>
      <color indexed="8"/>
      <name val="Czcionka tekstu podstawowego"/>
    </font>
    <font>
      <b/>
      <sz val="9"/>
      <name val="Cambria"/>
      <family val="1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  <font>
      <b/>
      <sz val="9"/>
      <color indexed="8"/>
      <name val="Cambria"/>
      <family val="1"/>
      <charset val="238"/>
    </font>
    <font>
      <sz val="8.5"/>
      <color indexed="8"/>
      <name val="Cambria"/>
      <family val="1"/>
      <charset val="238"/>
      <scheme val="major"/>
    </font>
    <font>
      <i/>
      <sz val="8.5"/>
      <color indexed="8"/>
      <name val="Cambria"/>
      <family val="1"/>
      <charset val="238"/>
      <scheme val="major"/>
    </font>
    <font>
      <i/>
      <sz val="8.25"/>
      <color indexed="8"/>
      <name val="Cambria"/>
      <family val="1"/>
      <charset val="238"/>
      <scheme val="major"/>
    </font>
    <font>
      <b/>
      <sz val="8.25"/>
      <color indexed="8"/>
      <name val="Cambria"/>
      <family val="1"/>
      <charset val="238"/>
      <scheme val="major"/>
    </font>
    <font>
      <sz val="8.25"/>
      <color indexed="8"/>
      <name val="Cambria"/>
      <family val="1"/>
      <charset val="238"/>
      <scheme val="major"/>
    </font>
    <font>
      <b/>
      <sz val="8.5"/>
      <color indexed="8"/>
      <name val="Cambria"/>
      <family val="1"/>
      <charset val="238"/>
      <scheme val="major"/>
    </font>
    <font>
      <sz val="8.5"/>
      <name val="Cambria"/>
      <family val="1"/>
      <charset val="238"/>
      <scheme val="major"/>
    </font>
    <font>
      <sz val="6"/>
      <color indexed="8"/>
      <name val="Arial"/>
      <family val="2"/>
      <charset val="238"/>
    </font>
    <font>
      <sz val="6"/>
      <name val="Arial CE"/>
      <family val="2"/>
      <charset val="238"/>
    </font>
    <font>
      <sz val="4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165" fontId="25" fillId="0" borderId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9" fontId="25" fillId="0" borderId="0" applyFill="0" applyBorder="0" applyAlignment="0" applyProtection="0"/>
  </cellStyleXfs>
  <cellXfs count="376">
    <xf numFmtId="0" fontId="0" fillId="0" borderId="0" xfId="0"/>
    <xf numFmtId="0" fontId="1" fillId="0" borderId="0" xfId="0" applyFont="1"/>
    <xf numFmtId="4" fontId="1" fillId="0" borderId="0" xfId="1" applyNumberFormat="1" applyFont="1" applyAlignment="1">
      <alignment horizontal="left" indent="1"/>
    </xf>
    <xf numFmtId="166" fontId="2" fillId="0" borderId="0" xfId="1" applyNumberFormat="1" applyFont="1" applyAlignment="1">
      <alignment horizontal="left"/>
    </xf>
    <xf numFmtId="167" fontId="3" fillId="0" borderId="0" xfId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3" fontId="5" fillId="0" borderId="2" xfId="1" applyNumberFormat="1" applyFont="1" applyBorder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4" fontId="13" fillId="3" borderId="17" xfId="1" applyNumberFormat="1" applyFont="1" applyFill="1" applyBorder="1"/>
    <xf numFmtId="167" fontId="14" fillId="3" borderId="18" xfId="1" applyNumberFormat="1" applyFont="1" applyFill="1" applyBorder="1" applyAlignment="1">
      <alignment horizontal="center"/>
    </xf>
    <xf numFmtId="0" fontId="1" fillId="3" borderId="4" xfId="0" applyFont="1" applyFill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167" fontId="15" fillId="3" borderId="19" xfId="1" applyNumberFormat="1" applyFont="1" applyFill="1" applyBorder="1" applyAlignment="1">
      <alignment horizontal="center"/>
    </xf>
    <xf numFmtId="168" fontId="15" fillId="3" borderId="20" xfId="1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21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168" fontId="12" fillId="3" borderId="2" xfId="5" applyNumberFormat="1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left" vertical="center" wrapText="1"/>
    </xf>
    <xf numFmtId="4" fontId="9" fillId="3" borderId="23" xfId="0" applyNumberFormat="1" applyFont="1" applyFill="1" applyBorder="1" applyAlignment="1">
      <alignment horizontal="right" vertical="center" wrapText="1"/>
    </xf>
    <xf numFmtId="168" fontId="9" fillId="3" borderId="23" xfId="5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0" fontId="0" fillId="0" borderId="24" xfId="0" applyBorder="1"/>
    <xf numFmtId="166" fontId="6" fillId="0" borderId="9" xfId="1" applyNumberFormat="1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>
      <alignment horizontal="right" vertical="center" wrapText="1"/>
    </xf>
    <xf numFmtId="49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23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168" fontId="10" fillId="3" borderId="3" xfId="5" applyNumberFormat="1" applyFont="1" applyFill="1" applyBorder="1" applyAlignment="1">
      <alignment horizontal="righ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center" wrapText="1"/>
    </xf>
    <xf numFmtId="4" fontId="10" fillId="3" borderId="12" xfId="0" applyNumberFormat="1" applyFont="1" applyFill="1" applyBorder="1" applyAlignment="1">
      <alignment horizontal="right" vertical="center" wrapText="1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3" xfId="0" applyFont="1" applyFill="1" applyBorder="1" applyAlignment="1">
      <alignment horizontal="right" vertical="center" wrapText="1"/>
    </xf>
    <xf numFmtId="168" fontId="10" fillId="3" borderId="23" xfId="5" applyNumberFormat="1" applyFont="1" applyFill="1" applyBorder="1" applyAlignment="1">
      <alignment horizontal="right" vertical="center" wrapText="1"/>
    </xf>
    <xf numFmtId="173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2" xfId="0" applyFont="1" applyFill="1" applyBorder="1" applyAlignment="1">
      <alignment horizontal="right" vertical="center" wrapText="1"/>
    </xf>
    <xf numFmtId="173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3" xfId="0" applyNumberFormat="1" applyFont="1" applyFill="1" applyBorder="1" applyAlignment="1">
      <alignment horizontal="right" vertical="center" wrapText="1"/>
    </xf>
    <xf numFmtId="4" fontId="12" fillId="3" borderId="2" xfId="0" applyNumberFormat="1" applyFont="1" applyFill="1" applyBorder="1" applyAlignment="1" applyProtection="1">
      <alignment horizontal="right" vertical="center" wrapText="1"/>
      <protection locked="0"/>
    </xf>
    <xf numFmtId="168" fontId="1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Border="1"/>
    <xf numFmtId="168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Border="1"/>
    <xf numFmtId="168" fontId="19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6" xfId="0" applyNumberFormat="1" applyFont="1" applyFill="1" applyBorder="1" applyAlignment="1" applyProtection="1">
      <alignment horizontal="center" vertical="center" wrapText="1"/>
      <protection locked="0"/>
    </xf>
    <xf numFmtId="168" fontId="9" fillId="3" borderId="23" xfId="0" applyNumberFormat="1" applyFont="1" applyFill="1" applyBorder="1" applyAlignment="1" applyProtection="1">
      <alignment horizontal="right" vertical="center" wrapText="1"/>
      <protection locked="0"/>
    </xf>
    <xf numFmtId="168" fontId="10" fillId="3" borderId="28" xfId="5" applyNumberFormat="1" applyFont="1" applyFill="1" applyBorder="1" applyAlignment="1">
      <alignment horizontal="right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8" borderId="78" xfId="2" applyFont="1" applyFill="1" applyBorder="1" applyAlignment="1">
      <alignment horizontal="center" vertical="center" wrapText="1"/>
    </xf>
    <xf numFmtId="0" fontId="9" fillId="8" borderId="79" xfId="2" applyFont="1" applyFill="1" applyBorder="1" applyAlignment="1">
      <alignment horizontal="center" vertical="center" wrapText="1"/>
    </xf>
    <xf numFmtId="0" fontId="12" fillId="8" borderId="80" xfId="2" applyFont="1" applyFill="1" applyBorder="1" applyAlignment="1">
      <alignment horizontal="center" vertical="center" wrapText="1"/>
    </xf>
    <xf numFmtId="0" fontId="12" fillId="8" borderId="81" xfId="2" applyFont="1" applyFill="1" applyBorder="1" applyAlignment="1">
      <alignment horizontal="center" vertical="center" wrapText="1"/>
    </xf>
    <xf numFmtId="4" fontId="12" fillId="8" borderId="80" xfId="2" applyNumberFormat="1" applyFont="1" applyFill="1" applyBorder="1" applyAlignment="1">
      <alignment horizontal="right" vertical="center" wrapText="1"/>
    </xf>
    <xf numFmtId="168" fontId="12" fillId="8" borderId="82" xfId="5" applyNumberFormat="1" applyFont="1" applyFill="1" applyBorder="1" applyAlignment="1">
      <alignment horizontal="right" vertical="center" wrapText="1"/>
    </xf>
    <xf numFmtId="49" fontId="1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23" xfId="0" applyNumberFormat="1" applyFont="1" applyFill="1" applyBorder="1" applyAlignment="1">
      <alignment horizontal="right" vertical="center" wrapText="1"/>
    </xf>
    <xf numFmtId="0" fontId="10" fillId="3" borderId="23" xfId="0" applyFont="1" applyFill="1" applyBorder="1" applyAlignment="1">
      <alignment horizontal="right" vertical="center" wrapText="1"/>
    </xf>
    <xf numFmtId="49" fontId="12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7" xfId="0" applyNumberFormat="1" applyFont="1" applyFill="1" applyBorder="1" applyAlignment="1" applyProtection="1">
      <alignment horizontal="left" vertical="center" wrapText="1"/>
      <protection locked="0"/>
    </xf>
    <xf numFmtId="168" fontId="12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32" fillId="4" borderId="28" xfId="0" applyNumberFormat="1" applyFont="1" applyFill="1" applyBorder="1" applyAlignment="1" applyProtection="1">
      <alignment horizontal="left" vertical="center" wrapText="1"/>
      <protection locked="0"/>
    </xf>
    <xf numFmtId="49" fontId="33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>
      <alignment horizontal="right" vertical="center" wrapText="1"/>
    </xf>
    <xf numFmtId="4" fontId="10" fillId="3" borderId="28" xfId="0" applyNumberFormat="1" applyFont="1" applyFill="1" applyBorder="1" applyAlignment="1">
      <alignment horizontal="right" vertical="center" wrapText="1"/>
    </xf>
    <xf numFmtId="173" fontId="12" fillId="9" borderId="31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27" xfId="0" applyNumberFormat="1" applyFont="1" applyFill="1" applyBorder="1" applyAlignment="1">
      <alignment horizontal="right" vertical="center" wrapText="1"/>
    </xf>
    <xf numFmtId="168" fontId="12" fillId="3" borderId="27" xfId="5" applyNumberFormat="1" applyFont="1" applyFill="1" applyBorder="1" applyAlignment="1">
      <alignment horizontal="right" vertical="center" wrapText="1"/>
    </xf>
    <xf numFmtId="166" fontId="6" fillId="0" borderId="2" xfId="1" applyNumberFormat="1" applyFont="1" applyBorder="1" applyAlignment="1">
      <alignment horizontal="center" vertical="center"/>
    </xf>
    <xf numFmtId="167" fontId="14" fillId="3" borderId="21" xfId="1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 applyProtection="1">
      <alignment horizontal="center" vertical="center" wrapText="1"/>
      <protection locked="0"/>
    </xf>
    <xf numFmtId="168" fontId="9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34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3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36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5" fillId="8" borderId="80" xfId="2" applyFont="1" applyFill="1" applyBorder="1" applyAlignment="1">
      <alignment horizontal="left" vertical="center" wrapText="1"/>
    </xf>
    <xf numFmtId="49" fontId="35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34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34" fillId="3" borderId="3" xfId="0" applyNumberFormat="1" applyFont="1" applyFill="1" applyBorder="1" applyAlignment="1" applyProtection="1">
      <alignment horizontal="left" vertical="center" wrapText="1"/>
      <protection locked="0"/>
    </xf>
    <xf numFmtId="168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7" fillId="8" borderId="83" xfId="2" applyFont="1" applyFill="1" applyBorder="1" applyAlignment="1">
      <alignment horizontal="center" vertical="center" wrapText="1"/>
    </xf>
    <xf numFmtId="0" fontId="34" fillId="8" borderId="83" xfId="2" applyFont="1" applyFill="1" applyBorder="1" applyAlignment="1">
      <alignment horizontal="left" vertical="center" wrapText="1"/>
    </xf>
    <xf numFmtId="168" fontId="9" fillId="8" borderId="83" xfId="5" applyNumberFormat="1" applyFont="1" applyFill="1" applyBorder="1" applyAlignment="1">
      <alignment horizontal="right" vertical="center" wrapText="1"/>
    </xf>
    <xf numFmtId="49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5" xfId="0" applyNumberFormat="1" applyFont="1" applyFill="1" applyBorder="1" applyAlignment="1" applyProtection="1">
      <alignment horizontal="center" vertical="center" wrapText="1"/>
      <protection locked="0"/>
    </xf>
    <xf numFmtId="168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173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173" fontId="23" fillId="5" borderId="3" xfId="0" applyNumberFormat="1" applyFont="1" applyFill="1" applyBorder="1" applyAlignment="1" applyProtection="1">
      <alignment horizontal="right" vertical="center" wrapText="1"/>
      <protection locked="0"/>
    </xf>
    <xf numFmtId="168" fontId="1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4" fontId="10" fillId="3" borderId="38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173" fontId="9" fillId="3" borderId="39" xfId="0" applyNumberFormat="1" applyFont="1" applyFill="1" applyBorder="1" applyAlignment="1">
      <alignment horizontal="right" vertical="center" wrapText="1"/>
    </xf>
    <xf numFmtId="4" fontId="15" fillId="3" borderId="6" xfId="1" applyNumberFormat="1" applyFont="1" applyFill="1" applyBorder="1"/>
    <xf numFmtId="168" fontId="13" fillId="3" borderId="41" xfId="1" applyNumberFormat="1" applyFont="1" applyFill="1" applyBorder="1" applyAlignment="1">
      <alignment horizontal="center"/>
    </xf>
    <xf numFmtId="4" fontId="14" fillId="3" borderId="42" xfId="1" applyNumberFormat="1" applyFont="1" applyFill="1" applyBorder="1" applyAlignment="1">
      <alignment vertical="center"/>
    </xf>
    <xf numFmtId="168" fontId="14" fillId="3" borderId="43" xfId="1" applyNumberFormat="1" applyFont="1" applyFill="1" applyBorder="1" applyAlignment="1">
      <alignment horizontal="center" vertical="center"/>
    </xf>
    <xf numFmtId="4" fontId="14" fillId="3" borderId="10" xfId="1" applyNumberFormat="1" applyFont="1" applyFill="1" applyBorder="1" applyAlignment="1">
      <alignment vertical="center"/>
    </xf>
    <xf numFmtId="4" fontId="15" fillId="3" borderId="44" xfId="1" applyNumberFormat="1" applyFont="1" applyFill="1" applyBorder="1"/>
    <xf numFmtId="0" fontId="6" fillId="2" borderId="45" xfId="0" applyFont="1" applyFill="1" applyBorder="1"/>
    <xf numFmtId="0" fontId="6" fillId="2" borderId="46" xfId="0" applyFont="1" applyFill="1" applyBorder="1"/>
    <xf numFmtId="0" fontId="5" fillId="2" borderId="46" xfId="0" applyFont="1" applyFill="1" applyBorder="1" applyAlignment="1">
      <alignment horizontal="center"/>
    </xf>
    <xf numFmtId="4" fontId="5" fillId="2" borderId="47" xfId="1" applyNumberFormat="1" applyFont="1" applyFill="1" applyBorder="1" applyAlignment="1">
      <alignment horizontal="right" indent="1"/>
    </xf>
    <xf numFmtId="0" fontId="0" fillId="0" borderId="48" xfId="0" applyBorder="1"/>
    <xf numFmtId="167" fontId="6" fillId="2" borderId="49" xfId="1" applyNumberFormat="1" applyFont="1" applyFill="1" applyBorder="1" applyAlignment="1">
      <alignment horizontal="center"/>
    </xf>
    <xf numFmtId="0" fontId="7" fillId="2" borderId="50" xfId="0" applyFont="1" applyFill="1" applyBorder="1"/>
    <xf numFmtId="0" fontId="7" fillId="2" borderId="51" xfId="0" applyFont="1" applyFill="1" applyBorder="1" applyAlignment="1">
      <alignment horizontal="center"/>
    </xf>
    <xf numFmtId="0" fontId="1" fillId="2" borderId="52" xfId="0" applyFont="1" applyFill="1" applyBorder="1"/>
    <xf numFmtId="4" fontId="5" fillId="2" borderId="52" xfId="1" applyNumberFormat="1" applyFont="1" applyFill="1" applyBorder="1" applyAlignment="1">
      <alignment horizontal="right" indent="1"/>
    </xf>
    <xf numFmtId="0" fontId="0" fillId="0" borderId="53" xfId="0" applyBorder="1"/>
    <xf numFmtId="167" fontId="7" fillId="2" borderId="54" xfId="1" applyNumberFormat="1" applyFont="1" applyFill="1" applyBorder="1" applyAlignment="1">
      <alignment horizontal="center"/>
    </xf>
    <xf numFmtId="168" fontId="10" fillId="3" borderId="0" xfId="5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 wrapText="1"/>
    </xf>
    <xf numFmtId="49" fontId="34" fillId="4" borderId="12" xfId="4" applyNumberFormat="1" applyFont="1" applyFill="1" applyBorder="1" applyAlignment="1" applyProtection="1">
      <alignment horizontal="left" vertical="center" wrapText="1"/>
      <protection locked="0"/>
    </xf>
    <xf numFmtId="168" fontId="9" fillId="3" borderId="3" xfId="5" applyNumberFormat="1" applyFont="1" applyFill="1" applyBorder="1" applyAlignment="1">
      <alignment horizontal="right" vertical="center" wrapText="1"/>
    </xf>
    <xf numFmtId="49" fontId="9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73" fontId="9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5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3" fontId="5" fillId="0" borderId="58" xfId="1" applyNumberFormat="1" applyFont="1" applyBorder="1" applyAlignment="1">
      <alignment horizontal="center"/>
    </xf>
    <xf numFmtId="0" fontId="0" fillId="0" borderId="59" xfId="0" applyBorder="1"/>
    <xf numFmtId="166" fontId="6" fillId="0" borderId="60" xfId="1" applyNumberFormat="1" applyFont="1" applyBorder="1" applyAlignment="1">
      <alignment horizontal="center"/>
    </xf>
    <xf numFmtId="4" fontId="33" fillId="4" borderId="13" xfId="0" applyNumberFormat="1" applyFont="1" applyFill="1" applyBorder="1" applyAlignment="1" applyProtection="1">
      <alignment horizontal="right" vertical="center" wrapText="1"/>
      <protection locked="0"/>
    </xf>
    <xf numFmtId="4" fontId="10" fillId="5" borderId="13" xfId="0" applyNumberFormat="1" applyFont="1" applyFill="1" applyBorder="1" applyAlignment="1" applyProtection="1">
      <alignment horizontal="right" vertical="center" wrapText="1"/>
      <protection locked="0"/>
    </xf>
    <xf numFmtId="4" fontId="33" fillId="4" borderId="33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23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2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6" fillId="8" borderId="84" xfId="2" applyFont="1" applyFill="1" applyBorder="1" applyAlignment="1">
      <alignment horizontal="center" vertical="center" wrapText="1"/>
    </xf>
    <xf numFmtId="0" fontId="16" fillId="8" borderId="85" xfId="2" applyFont="1" applyFill="1" applyBorder="1" applyAlignment="1">
      <alignment horizontal="center" vertical="center" wrapText="1"/>
    </xf>
    <xf numFmtId="49" fontId="12" fillId="3" borderId="62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6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63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64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64" xfId="0" applyNumberFormat="1" applyFont="1" applyFill="1" applyBorder="1" applyAlignment="1" applyProtection="1">
      <alignment horizontal="left" vertical="center" wrapText="1"/>
      <protection locked="0"/>
    </xf>
    <xf numFmtId="4" fontId="19" fillId="3" borderId="64" xfId="0" applyNumberFormat="1" applyFont="1" applyFill="1" applyBorder="1" applyAlignment="1" applyProtection="1">
      <alignment horizontal="right" vertical="center" wrapText="1"/>
      <protection locked="0"/>
    </xf>
    <xf numFmtId="168" fontId="19" fillId="3" borderId="64" xfId="0" applyNumberFormat="1" applyFont="1" applyFill="1" applyBorder="1" applyAlignment="1" applyProtection="1">
      <alignment horizontal="right" vertical="center" wrapText="1"/>
      <protection locked="0"/>
    </xf>
    <xf numFmtId="4" fontId="21" fillId="3" borderId="64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64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2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65" xfId="0" applyNumberFormat="1" applyFont="1" applyFill="1" applyBorder="1" applyAlignment="1" applyProtection="1">
      <alignment horizontal="right" vertical="center" wrapText="1"/>
      <protection locked="0"/>
    </xf>
    <xf numFmtId="4" fontId="20" fillId="3" borderId="65" xfId="0" applyNumberFormat="1" applyFont="1" applyFill="1" applyBorder="1" applyAlignment="1" applyProtection="1">
      <alignment horizontal="right" vertical="center" wrapText="1"/>
      <protection locked="0"/>
    </xf>
    <xf numFmtId="4" fontId="32" fillId="4" borderId="36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0" xfId="0" applyNumberFormat="1" applyFont="1" applyFill="1" applyAlignment="1" applyProtection="1">
      <alignment horizontal="right" vertical="center" wrapText="1"/>
      <protection locked="0"/>
    </xf>
    <xf numFmtId="4" fontId="11" fillId="3" borderId="0" xfId="0" applyNumberFormat="1" applyFont="1" applyFill="1" applyAlignment="1" applyProtection="1">
      <alignment horizontal="right" vertical="center" wrapText="1"/>
      <protection locked="0"/>
    </xf>
    <xf numFmtId="4" fontId="12" fillId="3" borderId="27" xfId="0" applyNumberFormat="1" applyFont="1" applyFill="1" applyBorder="1" applyAlignment="1" applyProtection="1">
      <alignment horizontal="right" vertical="center" wrapText="1"/>
      <protection locked="0"/>
    </xf>
    <xf numFmtId="4" fontId="22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33" fillId="4" borderId="23" xfId="4" applyNumberFormat="1" applyFont="1" applyFill="1" applyBorder="1" applyAlignment="1" applyProtection="1">
      <alignment horizontal="left" vertical="center" wrapText="1"/>
      <protection locked="0"/>
    </xf>
    <xf numFmtId="4" fontId="37" fillId="4" borderId="27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33" xfId="0" applyNumberFormat="1" applyFont="1" applyFill="1" applyBorder="1" applyAlignment="1" applyProtection="1">
      <alignment vertical="center" wrapText="1"/>
      <protection locked="0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49" fontId="10" fillId="3" borderId="66" xfId="0" applyNumberFormat="1" applyFont="1" applyFill="1" applyBorder="1" applyAlignment="1" applyProtection="1">
      <alignment horizontal="center" vertical="center" wrapText="1"/>
      <protection locked="0"/>
    </xf>
    <xf numFmtId="173" fontId="10" fillId="3" borderId="67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35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61" xfId="0" applyNumberFormat="1" applyFont="1" applyFill="1" applyBorder="1" applyAlignment="1" applyProtection="1">
      <alignment horizontal="center" vertical="center" wrapText="1"/>
      <protection locked="0"/>
    </xf>
    <xf numFmtId="173" fontId="9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30" xfId="0" applyFont="1" applyFill="1" applyBorder="1" applyAlignment="1">
      <alignment horizontal="right" vertical="center" wrapText="1"/>
    </xf>
    <xf numFmtId="49" fontId="32" fillId="4" borderId="34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34" xfId="0" applyNumberFormat="1" applyFont="1" applyFill="1" applyBorder="1" applyAlignment="1" applyProtection="1">
      <alignment horizontal="right" vertical="center" wrapText="1"/>
      <protection locked="0"/>
    </xf>
    <xf numFmtId="168" fontId="1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36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36" xfId="0" applyNumberFormat="1" applyFont="1" applyFill="1" applyBorder="1" applyAlignment="1" applyProtection="1">
      <alignment horizontal="right" vertical="center" wrapText="1"/>
      <protection locked="0"/>
    </xf>
    <xf numFmtId="168" fontId="10" fillId="3" borderId="36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34" xfId="0" applyNumberFormat="1" applyFont="1" applyFill="1" applyBorder="1" applyAlignment="1" applyProtection="1">
      <alignment horizontal="center" vertical="center" wrapText="1"/>
      <protection locked="0"/>
    </xf>
    <xf numFmtId="4" fontId="32" fillId="4" borderId="3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4" xfId="0" applyNumberFormat="1" applyFont="1" applyFill="1" applyBorder="1" applyAlignment="1" applyProtection="1">
      <alignment vertical="center" wrapText="1"/>
      <protection locked="0"/>
    </xf>
    <xf numFmtId="49" fontId="32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35" xfId="0" applyNumberFormat="1" applyFont="1" applyFill="1" applyBorder="1" applyAlignment="1" applyProtection="1">
      <alignment horizontal="left" vertical="center" wrapText="1"/>
      <protection locked="0"/>
    </xf>
    <xf numFmtId="4" fontId="32" fillId="4" borderId="35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5" xfId="0" applyNumberFormat="1" applyFont="1" applyFill="1" applyBorder="1" applyAlignment="1" applyProtection="1">
      <alignment vertical="center" wrapText="1"/>
      <protection locked="0"/>
    </xf>
    <xf numFmtId="49" fontId="32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36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36" xfId="0" applyNumberFormat="1" applyFont="1" applyFill="1" applyBorder="1" applyAlignment="1" applyProtection="1">
      <alignment vertical="center" wrapText="1"/>
      <protection locked="0"/>
    </xf>
    <xf numFmtId="49" fontId="36" fillId="3" borderId="34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36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64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64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64" xfId="0" applyNumberFormat="1" applyFont="1" applyFill="1" applyBorder="1" applyAlignment="1" applyProtection="1">
      <alignment horizontal="right" vertical="center" wrapText="1"/>
      <protection locked="0"/>
    </xf>
    <xf numFmtId="168" fontId="10" fillId="3" borderId="64" xfId="0" applyNumberFormat="1" applyFont="1" applyFill="1" applyBorder="1" applyAlignment="1" applyProtection="1">
      <alignment horizontal="right" vertical="center" wrapText="1"/>
      <protection locked="0"/>
    </xf>
    <xf numFmtId="2" fontId="10" fillId="8" borderId="35" xfId="2" applyNumberFormat="1" applyFont="1" applyFill="1" applyBorder="1" applyAlignment="1">
      <alignment horizontal="right" vertical="center" wrapText="1"/>
    </xf>
    <xf numFmtId="168" fontId="10" fillId="8" borderId="35" xfId="5" applyNumberFormat="1" applyFont="1" applyFill="1" applyBorder="1" applyAlignment="1">
      <alignment horizontal="right" vertical="center" wrapText="1"/>
    </xf>
    <xf numFmtId="2" fontId="10" fillId="8" borderId="36" xfId="2" applyNumberFormat="1" applyFont="1" applyFill="1" applyBorder="1" applyAlignment="1">
      <alignment horizontal="right" vertical="center" wrapText="1"/>
    </xf>
    <xf numFmtId="168" fontId="10" fillId="8" borderId="36" xfId="5" applyNumberFormat="1" applyFont="1" applyFill="1" applyBorder="1" applyAlignment="1">
      <alignment horizontal="right" vertical="center" wrapText="1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36" fillId="4" borderId="35" xfId="3" applyNumberFormat="1" applyFont="1" applyFill="1" applyBorder="1" applyAlignment="1" applyProtection="1">
      <alignment horizontal="left" vertical="center" wrapText="1"/>
      <protection locked="0"/>
    </xf>
    <xf numFmtId="4" fontId="10" fillId="5" borderId="35" xfId="0" applyNumberFormat="1" applyFont="1" applyFill="1" applyBorder="1" applyAlignment="1" applyProtection="1">
      <alignment horizontal="right" vertical="center" wrapText="1"/>
      <protection locked="0"/>
    </xf>
    <xf numFmtId="4" fontId="32" fillId="4" borderId="64" xfId="0" applyNumberFormat="1" applyFont="1" applyFill="1" applyBorder="1" applyAlignment="1" applyProtection="1">
      <alignment horizontal="right" vertical="center" wrapText="1"/>
      <protection locked="0"/>
    </xf>
    <xf numFmtId="4" fontId="11" fillId="3" borderId="64" xfId="0" applyNumberFormat="1" applyFont="1" applyFill="1" applyBorder="1" applyAlignment="1" applyProtection="1">
      <alignment horizontal="right" vertical="center" wrapText="1"/>
      <protection locked="0"/>
    </xf>
    <xf numFmtId="2" fontId="32" fillId="4" borderId="35" xfId="0" applyNumberFormat="1" applyFont="1" applyFill="1" applyBorder="1" applyAlignment="1" applyProtection="1">
      <alignment horizontal="right" vertical="center" wrapText="1"/>
      <protection locked="0"/>
    </xf>
    <xf numFmtId="2" fontId="32" fillId="4" borderId="36" xfId="0" applyNumberFormat="1" applyFont="1" applyFill="1" applyBorder="1" applyAlignment="1" applyProtection="1">
      <alignment horizontal="right" vertical="center" wrapText="1"/>
      <protection locked="0"/>
    </xf>
    <xf numFmtId="4" fontId="10" fillId="8" borderId="36" xfId="2" applyNumberFormat="1" applyFont="1" applyFill="1" applyBorder="1" applyAlignment="1">
      <alignment horizontal="right" vertical="center" wrapText="1"/>
    </xf>
    <xf numFmtId="0" fontId="10" fillId="3" borderId="71" xfId="0" applyFont="1" applyFill="1" applyBorder="1" applyAlignment="1">
      <alignment horizontal="center" vertical="center" wrapText="1"/>
    </xf>
    <xf numFmtId="4" fontId="10" fillId="3" borderId="29" xfId="0" applyNumberFormat="1" applyFont="1" applyFill="1" applyBorder="1" applyAlignment="1">
      <alignment horizontal="right" vertical="center" wrapText="1"/>
    </xf>
    <xf numFmtId="4" fontId="8" fillId="2" borderId="75" xfId="0" applyNumberFormat="1" applyFont="1" applyFill="1" applyBorder="1" applyAlignment="1">
      <alignment horizontal="center"/>
    </xf>
    <xf numFmtId="168" fontId="21" fillId="10" borderId="76" xfId="5" applyNumberFormat="1" applyFont="1" applyFill="1" applyBorder="1" applyAlignment="1">
      <alignment horizontal="right" vertical="center" wrapText="1"/>
    </xf>
    <xf numFmtId="0" fontId="16" fillId="8" borderId="55" xfId="2" applyFont="1" applyFill="1" applyBorder="1" applyAlignment="1">
      <alignment horizontal="center" vertical="center" wrapText="1"/>
    </xf>
    <xf numFmtId="4" fontId="27" fillId="7" borderId="51" xfId="0" applyNumberFormat="1" applyFont="1" applyFill="1" applyBorder="1"/>
    <xf numFmtId="168" fontId="31" fillId="7" borderId="54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71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left" vertical="center" wrapText="1"/>
    </xf>
    <xf numFmtId="173" fontId="9" fillId="3" borderId="29" xfId="0" applyNumberFormat="1" applyFont="1" applyFill="1" applyBorder="1" applyAlignment="1">
      <alignment horizontal="right" vertical="center" wrapText="1"/>
    </xf>
    <xf numFmtId="4" fontId="9" fillId="3" borderId="29" xfId="0" applyNumberFormat="1" applyFont="1" applyFill="1" applyBorder="1" applyAlignment="1">
      <alignment horizontal="right" vertical="center" wrapText="1"/>
    </xf>
    <xf numFmtId="168" fontId="9" fillId="3" borderId="70" xfId="5" applyNumberFormat="1" applyFont="1" applyFill="1" applyBorder="1" applyAlignment="1">
      <alignment horizontal="right" vertical="center" wrapText="1"/>
    </xf>
    <xf numFmtId="168" fontId="10" fillId="3" borderId="39" xfId="5" applyNumberFormat="1" applyFont="1" applyFill="1" applyBorder="1" applyAlignment="1">
      <alignment horizontal="right" vertical="center" wrapText="1"/>
    </xf>
    <xf numFmtId="4" fontId="32" fillId="4" borderId="12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89" xfId="0" applyNumberFormat="1" applyFont="1" applyFill="1" applyBorder="1" applyAlignment="1" applyProtection="1">
      <alignment horizontal="center" vertical="center" wrapText="1"/>
      <protection locked="0"/>
    </xf>
    <xf numFmtId="173" fontId="10" fillId="3" borderId="89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89" xfId="0" applyFont="1" applyFill="1" applyBorder="1" applyAlignment="1">
      <alignment horizontal="right" vertical="center" wrapText="1"/>
    </xf>
    <xf numFmtId="4" fontId="10" fillId="3" borderId="89" xfId="0" applyNumberFormat="1" applyFont="1" applyFill="1" applyBorder="1" applyAlignment="1">
      <alignment horizontal="right" vertical="center" wrapText="1"/>
    </xf>
    <xf numFmtId="168" fontId="10" fillId="3" borderId="90" xfId="5" applyNumberFormat="1" applyFont="1" applyFill="1" applyBorder="1" applyAlignment="1">
      <alignment horizontal="right" vertical="center" wrapText="1"/>
    </xf>
    <xf numFmtId="49" fontId="32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9" fillId="8" borderId="36" xfId="2" applyFont="1" applyFill="1" applyBorder="1" applyAlignment="1">
      <alignment horizontal="center" vertical="center" wrapText="1"/>
    </xf>
    <xf numFmtId="0" fontId="38" fillId="0" borderId="36" xfId="0" applyFont="1" applyBorder="1" applyAlignment="1">
      <alignment vertical="center"/>
    </xf>
    <xf numFmtId="4" fontId="9" fillId="8" borderId="83" xfId="2" applyNumberFormat="1" applyFont="1" applyFill="1" applyBorder="1" applyAlignment="1">
      <alignment horizontal="right" vertical="center" wrapText="1"/>
    </xf>
    <xf numFmtId="4" fontId="10" fillId="8" borderId="64" xfId="2" applyNumberFormat="1" applyFont="1" applyFill="1" applyBorder="1" applyAlignment="1">
      <alignment horizontal="right" vertical="center" wrapText="1"/>
    </xf>
    <xf numFmtId="168" fontId="10" fillId="8" borderId="64" xfId="5" applyNumberFormat="1" applyFont="1" applyFill="1" applyBorder="1" applyAlignment="1">
      <alignment horizontal="right" vertical="center" wrapText="1"/>
    </xf>
    <xf numFmtId="173" fontId="10" fillId="3" borderId="35" xfId="0" applyNumberFormat="1" applyFont="1" applyFill="1" applyBorder="1" applyAlignment="1" applyProtection="1">
      <alignment horizontal="right" vertical="center" wrapText="1"/>
      <protection locked="0"/>
    </xf>
    <xf numFmtId="173" fontId="23" fillId="3" borderId="35" xfId="0" applyNumberFormat="1" applyFont="1" applyFill="1" applyBorder="1" applyAlignment="1" applyProtection="1">
      <alignment horizontal="right" vertical="center" wrapText="1"/>
      <protection locked="0"/>
    </xf>
    <xf numFmtId="0" fontId="33" fillId="4" borderId="33" xfId="0" applyNumberFormat="1" applyFont="1" applyFill="1" applyBorder="1" applyAlignment="1" applyProtection="1">
      <alignment horizontal="left" vertical="center" wrapText="1"/>
      <protection locked="0"/>
    </xf>
    <xf numFmtId="4" fontId="30" fillId="3" borderId="33" xfId="0" applyNumberFormat="1" applyFont="1" applyFill="1" applyBorder="1" applyAlignment="1" applyProtection="1">
      <alignment horizontal="right" vertical="center" wrapText="1"/>
      <protection locked="0"/>
    </xf>
    <xf numFmtId="168" fontId="9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32" fillId="4" borderId="89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89" xfId="0" applyNumberFormat="1" applyFont="1" applyFill="1" applyBorder="1" applyAlignment="1" applyProtection="1">
      <alignment horizontal="right" vertical="center" wrapText="1"/>
      <protection locked="0"/>
    </xf>
    <xf numFmtId="4" fontId="23" fillId="3" borderId="89" xfId="0" applyNumberFormat="1" applyFont="1" applyFill="1" applyBorder="1" applyAlignment="1" applyProtection="1">
      <alignment horizontal="right" vertical="center" wrapText="1"/>
      <protection locked="0"/>
    </xf>
    <xf numFmtId="168" fontId="10" fillId="3" borderId="89" xfId="0" applyNumberFormat="1" applyFont="1" applyFill="1" applyBorder="1" applyAlignment="1" applyProtection="1">
      <alignment horizontal="right" vertical="center" wrapText="1"/>
      <protection locked="0"/>
    </xf>
    <xf numFmtId="173" fontId="10" fillId="3" borderId="2" xfId="0" applyNumberFormat="1" applyFont="1" applyFill="1" applyBorder="1" applyAlignment="1">
      <alignment horizontal="right" vertical="center" wrapText="1"/>
    </xf>
    <xf numFmtId="0" fontId="0" fillId="0" borderId="0" xfId="0" applyBorder="1"/>
    <xf numFmtId="168" fontId="10" fillId="3" borderId="38" xfId="5" applyNumberFormat="1" applyFont="1" applyFill="1" applyBorder="1" applyAlignment="1">
      <alignment horizontal="right" vertical="center" wrapText="1"/>
    </xf>
    <xf numFmtId="168" fontId="9" fillId="3" borderId="38" xfId="5" applyNumberFormat="1" applyFont="1" applyFill="1" applyBorder="1" applyAlignment="1">
      <alignment horizontal="right" vertical="center" wrapText="1"/>
    </xf>
    <xf numFmtId="168" fontId="10" fillId="3" borderId="91" xfId="5" applyNumberFormat="1" applyFont="1" applyFill="1" applyBorder="1" applyAlignment="1">
      <alignment horizontal="right" vertical="center" wrapText="1"/>
    </xf>
    <xf numFmtId="173" fontId="10" fillId="3" borderId="0" xfId="0" applyNumberFormat="1" applyFont="1" applyFill="1" applyBorder="1" applyAlignment="1">
      <alignment horizontal="right" vertical="center" wrapText="1"/>
    </xf>
    <xf numFmtId="168" fontId="9" fillId="3" borderId="92" xfId="5" applyNumberFormat="1" applyFont="1" applyFill="1" applyBorder="1" applyAlignment="1">
      <alignment horizontal="right" vertical="center" wrapText="1"/>
    </xf>
    <xf numFmtId="168" fontId="9" fillId="3" borderId="29" xfId="5" applyNumberFormat="1" applyFont="1" applyFill="1" applyBorder="1" applyAlignment="1">
      <alignment horizontal="right" vertical="center" wrapText="1"/>
    </xf>
    <xf numFmtId="49" fontId="10" fillId="3" borderId="7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3" xfId="0" applyFont="1" applyFill="1" applyBorder="1" applyAlignment="1">
      <alignment horizontal="center" vertical="center" wrapText="1"/>
    </xf>
    <xf numFmtId="49" fontId="10" fillId="3" borderId="94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94" xfId="2" applyFont="1" applyFill="1" applyBorder="1" applyAlignment="1">
      <alignment horizontal="center" vertical="center" wrapText="1"/>
    </xf>
    <xf numFmtId="0" fontId="9" fillId="8" borderId="64" xfId="2" applyFont="1" applyFill="1" applyBorder="1" applyAlignment="1">
      <alignment horizontal="center" vertical="center" wrapText="1"/>
    </xf>
    <xf numFmtId="0" fontId="5" fillId="11" borderId="48" xfId="0" applyFont="1" applyFill="1" applyBorder="1" applyAlignment="1">
      <alignment horizontal="center"/>
    </xf>
    <xf numFmtId="4" fontId="8" fillId="11" borderId="48" xfId="0" applyNumberFormat="1" applyFont="1" applyFill="1" applyBorder="1" applyAlignment="1">
      <alignment horizontal="center"/>
    </xf>
    <xf numFmtId="168" fontId="21" fillId="12" borderId="48" xfId="5" applyNumberFormat="1" applyFont="1" applyFill="1" applyBorder="1" applyAlignment="1">
      <alignment horizontal="right" vertical="center" wrapText="1"/>
    </xf>
    <xf numFmtId="49" fontId="16" fillId="3" borderId="9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Border="1"/>
    <xf numFmtId="49" fontId="10" fillId="3" borderId="9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9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173" fontId="10" fillId="3" borderId="27" xfId="0" applyNumberFormat="1" applyFont="1" applyFill="1" applyBorder="1" applyAlignment="1">
      <alignment horizontal="right" vertical="center" wrapText="1"/>
    </xf>
    <xf numFmtId="173" fontId="10" fillId="3" borderId="32" xfId="0" applyNumberFormat="1" applyFont="1" applyFill="1" applyBorder="1" applyAlignment="1">
      <alignment horizontal="right" vertical="center" wrapText="1"/>
    </xf>
    <xf numFmtId="4" fontId="10" fillId="3" borderId="27" xfId="0" applyNumberFormat="1" applyFont="1" applyFill="1" applyBorder="1" applyAlignment="1">
      <alignment horizontal="right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left" vertical="center" wrapText="1"/>
    </xf>
    <xf numFmtId="173" fontId="12" fillId="3" borderId="27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left" vertical="center" wrapText="1"/>
    </xf>
    <xf numFmtId="4" fontId="10" fillId="3" borderId="0" xfId="0" applyNumberFormat="1" applyFont="1" applyFill="1" applyBorder="1" applyAlignment="1">
      <alignment horizontal="right" vertical="center" wrapText="1"/>
    </xf>
    <xf numFmtId="0" fontId="18" fillId="3" borderId="0" xfId="0" applyFont="1" applyFill="1" applyBorder="1" applyAlignment="1">
      <alignment horizontal="center" vertical="center" wrapText="1"/>
    </xf>
    <xf numFmtId="4" fontId="10" fillId="3" borderId="72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97" xfId="0" applyNumberFormat="1" applyFont="1" applyFill="1" applyBorder="1" applyAlignment="1" applyProtection="1">
      <alignment horizontal="center" vertical="center" wrapText="1"/>
      <protection locked="0"/>
    </xf>
    <xf numFmtId="49" fontId="32" fillId="3" borderId="55" xfId="0" applyNumberFormat="1" applyFont="1" applyFill="1" applyBorder="1" applyAlignment="1" applyProtection="1">
      <alignment horizontal="left" vertical="center" wrapText="1"/>
      <protection locked="0"/>
    </xf>
    <xf numFmtId="4" fontId="32" fillId="4" borderId="97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55" xfId="0" applyNumberFormat="1" applyFont="1" applyFill="1" applyBorder="1" applyAlignment="1" applyProtection="1">
      <alignment horizontal="right" vertical="center" wrapText="1"/>
      <protection locked="0"/>
    </xf>
    <xf numFmtId="4" fontId="32" fillId="4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5" xfId="0" applyBorder="1"/>
    <xf numFmtId="0" fontId="16" fillId="8" borderId="98" xfId="2" applyFont="1" applyFill="1" applyBorder="1" applyAlignment="1">
      <alignment horizontal="center" vertical="center" wrapText="1"/>
    </xf>
    <xf numFmtId="0" fontId="9" fillId="8" borderId="99" xfId="2" applyFont="1" applyFill="1" applyBorder="1" applyAlignment="1">
      <alignment horizontal="center" vertical="center" wrapText="1"/>
    </xf>
    <xf numFmtId="0" fontId="38" fillId="0" borderId="64" xfId="0" applyFont="1" applyBorder="1" applyAlignment="1">
      <alignment vertical="center"/>
    </xf>
    <xf numFmtId="49" fontId="1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27" xfId="0" applyNumberFormat="1" applyFont="1" applyFill="1" applyBorder="1" applyAlignment="1" applyProtection="1">
      <alignment horizontal="left" vertical="center" wrapText="1"/>
      <protection locked="0"/>
    </xf>
    <xf numFmtId="4" fontId="32" fillId="4" borderId="10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2" xfId="0" applyNumberFormat="1" applyFont="1" applyFill="1" applyBorder="1" applyAlignment="1" applyProtection="1">
      <alignment horizontal="right" vertical="center" wrapText="1"/>
      <protection locked="0"/>
    </xf>
    <xf numFmtId="4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168" fontId="10" fillId="3" borderId="27" xfId="0" applyNumberFormat="1" applyFont="1" applyFill="1" applyBorder="1" applyAlignment="1" applyProtection="1">
      <alignment horizontal="right" vertical="center" wrapText="1"/>
      <protection locked="0"/>
    </xf>
    <xf numFmtId="0" fontId="5" fillId="13" borderId="7" xfId="0" applyFont="1" applyFill="1" applyBorder="1" applyAlignment="1">
      <alignment horizontal="center"/>
    </xf>
    <xf numFmtId="0" fontId="5" fillId="13" borderId="15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3" fontId="5" fillId="13" borderId="8" xfId="1" applyNumberFormat="1" applyFont="1" applyFill="1" applyBorder="1" applyAlignment="1">
      <alignment horizontal="center"/>
    </xf>
    <xf numFmtId="0" fontId="0" fillId="13" borderId="24" xfId="0" applyFill="1" applyBorder="1"/>
    <xf numFmtId="166" fontId="6" fillId="13" borderId="9" xfId="1" applyNumberFormat="1" applyFont="1" applyFill="1" applyBorder="1" applyAlignment="1">
      <alignment horizontal="center"/>
    </xf>
    <xf numFmtId="0" fontId="40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5" fillId="11" borderId="0" xfId="0" applyFont="1" applyFill="1" applyBorder="1" applyAlignment="1">
      <alignment horizontal="center"/>
    </xf>
    <xf numFmtId="4" fontId="8" fillId="11" borderId="0" xfId="0" applyNumberFormat="1" applyFont="1" applyFill="1" applyBorder="1" applyAlignment="1">
      <alignment horizontal="center"/>
    </xf>
    <xf numFmtId="168" fontId="21" fillId="12" borderId="0" xfId="5" applyNumberFormat="1" applyFont="1" applyFill="1" applyBorder="1" applyAlignment="1">
      <alignment horizontal="right" vertical="center" wrapText="1"/>
    </xf>
    <xf numFmtId="49" fontId="32" fillId="4" borderId="38" xfId="0" applyNumberFormat="1" applyFont="1" applyFill="1" applyBorder="1" applyAlignment="1" applyProtection="1">
      <alignment horizontal="left" vertical="center" wrapText="1"/>
      <protection locked="0"/>
    </xf>
    <xf numFmtId="0" fontId="9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32" fillId="4" borderId="101" xfId="0" applyNumberFormat="1" applyFont="1" applyFill="1" applyBorder="1" applyAlignment="1" applyProtection="1">
      <alignment horizontal="left" vertical="center" wrapText="1"/>
      <protection locked="0"/>
    </xf>
    <xf numFmtId="166" fontId="2" fillId="0" borderId="0" xfId="1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9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24" fillId="7" borderId="50" xfId="0" applyFont="1" applyFill="1" applyBorder="1" applyAlignment="1">
      <alignment horizontal="center"/>
    </xf>
    <xf numFmtId="0" fontId="24" fillId="7" borderId="77" xfId="0" applyFont="1" applyFill="1" applyBorder="1" applyAlignment="1">
      <alignment horizontal="center"/>
    </xf>
    <xf numFmtId="4" fontId="12" fillId="8" borderId="81" xfId="2" applyNumberFormat="1" applyFont="1" applyFill="1" applyBorder="1" applyAlignment="1">
      <alignment horizontal="right" vertical="center" wrapText="1"/>
    </xf>
    <xf numFmtId="4" fontId="12" fillId="8" borderId="86" xfId="2" applyNumberFormat="1" applyFont="1" applyFill="1" applyBorder="1" applyAlignment="1">
      <alignment horizontal="right" vertical="center" wrapText="1"/>
    </xf>
    <xf numFmtId="4" fontId="9" fillId="8" borderId="87" xfId="2" applyNumberFormat="1" applyFont="1" applyFill="1" applyBorder="1" applyAlignment="1">
      <alignment horizontal="right" vertical="center" wrapText="1"/>
    </xf>
    <xf numFmtId="4" fontId="9" fillId="8" borderId="88" xfId="2" applyNumberFormat="1" applyFont="1" applyFill="1" applyBorder="1" applyAlignment="1">
      <alignment horizontal="right" vertical="center" wrapText="1"/>
    </xf>
    <xf numFmtId="0" fontId="5" fillId="2" borderId="73" xfId="0" applyFont="1" applyFill="1" applyBorder="1" applyAlignment="1">
      <alignment horizontal="center"/>
    </xf>
    <xf numFmtId="0" fontId="5" fillId="2" borderId="74" xfId="0" applyFont="1" applyFill="1" applyBorder="1" applyAlignment="1">
      <alignment horizontal="center"/>
    </xf>
    <xf numFmtId="4" fontId="12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/>
    <xf numFmtId="4" fontId="12" fillId="3" borderId="2" xfId="0" applyNumberFormat="1" applyFont="1" applyFill="1" applyBorder="1" applyAlignment="1">
      <alignment horizontal="right" vertical="center" wrapText="1"/>
    </xf>
    <xf numFmtId="4" fontId="9" fillId="3" borderId="20" xfId="0" applyNumberFormat="1" applyFont="1" applyFill="1" applyBorder="1" applyAlignment="1">
      <alignment horizontal="right" vertical="center" wrapText="1"/>
    </xf>
    <xf numFmtId="173" fontId="10" fillId="3" borderId="38" xfId="0" applyNumberFormat="1" applyFont="1" applyFill="1" applyBorder="1" applyAlignment="1">
      <alignment horizontal="right" vertical="center" wrapText="1"/>
    </xf>
    <xf numFmtId="4" fontId="9" fillId="3" borderId="70" xfId="0" applyNumberFormat="1" applyFont="1" applyFill="1" applyBorder="1" applyAlignment="1">
      <alignment horizontal="right" vertical="center" wrapText="1"/>
    </xf>
    <xf numFmtId="173" fontId="10" fillId="3" borderId="29" xfId="0" applyNumberFormat="1" applyFont="1" applyFill="1" applyBorder="1" applyAlignment="1">
      <alignment horizontal="right" vertical="center" wrapText="1"/>
    </xf>
    <xf numFmtId="0" fontId="7" fillId="2" borderId="68" xfId="0" applyFont="1" applyFill="1" applyBorder="1" applyAlignment="1">
      <alignment horizontal="center"/>
    </xf>
    <xf numFmtId="0" fontId="7" fillId="2" borderId="69" xfId="0" applyFont="1" applyFill="1" applyBorder="1" applyAlignment="1">
      <alignment horizontal="center"/>
    </xf>
    <xf numFmtId="4" fontId="6" fillId="2" borderId="68" xfId="1" applyNumberFormat="1" applyFont="1" applyFill="1" applyBorder="1" applyAlignment="1">
      <alignment horizontal="center" vertical="center"/>
    </xf>
    <xf numFmtId="4" fontId="6" fillId="2" borderId="69" xfId="1" applyNumberFormat="1" applyFont="1" applyFill="1" applyBorder="1" applyAlignment="1">
      <alignment horizontal="center" vertical="center"/>
    </xf>
  </cellXfs>
  <cellStyles count="6">
    <cellStyle name="Dziesiętny" xfId="1" builtinId="3"/>
    <cellStyle name="Normal" xfId="2"/>
    <cellStyle name="Normalny" xfId="0" builtinId="0"/>
    <cellStyle name="Normalny 2" xfId="3"/>
    <cellStyle name="Normalny 3" xfId="4"/>
    <cellStyle name="Procentowy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11"/>
  <sheetViews>
    <sheetView tabSelected="1" view="pageLayout" topLeftCell="A28" zoomScaleNormal="140" workbookViewId="0">
      <selection activeCell="T74" sqref="T74"/>
    </sheetView>
  </sheetViews>
  <sheetFormatPr defaultRowHeight="13.2"/>
  <cols>
    <col min="1" max="1" width="6.5546875" customWidth="1"/>
    <col min="2" max="2" width="8" customWidth="1"/>
    <col min="4" max="4" width="28" customWidth="1"/>
    <col min="5" max="5" width="12.6640625" customWidth="1"/>
    <col min="6" max="6" width="0" hidden="1" customWidth="1"/>
    <col min="7" max="7" width="12.6640625" customWidth="1"/>
    <col min="8" max="8" width="8.6640625" customWidth="1"/>
    <col min="11" max="11" width="14.77734375" customWidth="1"/>
  </cols>
  <sheetData>
    <row r="1" spans="1:13" ht="13.8">
      <c r="A1" s="165"/>
      <c r="B1" s="1"/>
      <c r="C1" s="1"/>
      <c r="D1" s="1"/>
      <c r="E1" s="2"/>
      <c r="F1" s="3" t="s">
        <v>0</v>
      </c>
      <c r="G1" s="3" t="s">
        <v>0</v>
      </c>
      <c r="H1" s="5"/>
    </row>
    <row r="2" spans="1:13" ht="13.8">
      <c r="B2" s="1"/>
      <c r="C2" s="1"/>
      <c r="D2" s="1"/>
      <c r="E2" s="2"/>
      <c r="F2" s="3" t="s">
        <v>1</v>
      </c>
      <c r="G2" s="3" t="s">
        <v>88</v>
      </c>
      <c r="H2" s="5"/>
    </row>
    <row r="3" spans="1:13" ht="13.5" customHeight="1">
      <c r="B3" s="1"/>
      <c r="C3" s="1"/>
      <c r="D3" s="1"/>
      <c r="E3" s="2"/>
      <c r="F3" s="345" t="s">
        <v>2</v>
      </c>
      <c r="G3" s="345"/>
      <c r="H3" s="345"/>
    </row>
    <row r="4" spans="1:13" ht="13.8">
      <c r="B4" s="1"/>
      <c r="C4" s="1"/>
      <c r="D4" s="1"/>
      <c r="E4" s="2"/>
      <c r="F4" s="3" t="s">
        <v>3</v>
      </c>
      <c r="G4" s="3" t="s">
        <v>3</v>
      </c>
      <c r="H4" s="5"/>
    </row>
    <row r="5" spans="1:13" ht="13.8">
      <c r="B5" s="1"/>
      <c r="C5" s="1"/>
      <c r="D5" s="1"/>
      <c r="E5" s="2"/>
      <c r="F5" s="3" t="s">
        <v>4</v>
      </c>
      <c r="G5" s="3" t="s">
        <v>89</v>
      </c>
      <c r="H5" s="5"/>
    </row>
    <row r="6" spans="1:13" ht="13.8">
      <c r="B6" s="1"/>
      <c r="C6" s="1"/>
      <c r="D6" s="1"/>
      <c r="E6" s="2"/>
      <c r="F6" s="3"/>
      <c r="G6" s="3"/>
      <c r="H6" s="5"/>
    </row>
    <row r="7" spans="1:13" ht="13.8">
      <c r="B7" s="1"/>
      <c r="C7" s="1"/>
      <c r="D7" s="1"/>
      <c r="E7" s="2"/>
      <c r="F7" s="3"/>
      <c r="G7" s="4"/>
      <c r="H7" s="5"/>
    </row>
    <row r="8" spans="1:13" ht="14.4">
      <c r="B8" s="346" t="s">
        <v>5</v>
      </c>
      <c r="C8" s="346"/>
      <c r="D8" s="346"/>
      <c r="E8" s="346"/>
      <c r="F8" s="346"/>
      <c r="G8" s="346"/>
    </row>
    <row r="9" spans="1:13" ht="13.8">
      <c r="B9" s="12" t="s">
        <v>6</v>
      </c>
      <c r="C9" s="12"/>
      <c r="D9" s="12"/>
      <c r="E9" s="12"/>
      <c r="F9" s="12"/>
      <c r="G9" s="12"/>
    </row>
    <row r="10" spans="1:13" ht="13.8">
      <c r="B10" s="12" t="s">
        <v>7</v>
      </c>
      <c r="C10" s="12"/>
      <c r="D10" s="12"/>
      <c r="E10" s="12"/>
      <c r="F10" s="12"/>
      <c r="G10" s="12"/>
    </row>
    <row r="11" spans="1:13" ht="13.8">
      <c r="B11" s="347" t="s">
        <v>8</v>
      </c>
      <c r="C11" s="347"/>
      <c r="D11" s="347"/>
      <c r="E11" s="347"/>
      <c r="F11" s="347"/>
      <c r="G11" s="347"/>
    </row>
    <row r="12" spans="1:13" ht="13.8">
      <c r="B12" s="347" t="s">
        <v>82</v>
      </c>
      <c r="C12" s="347"/>
      <c r="D12" s="347"/>
      <c r="E12" s="347"/>
      <c r="F12" s="347"/>
      <c r="G12" s="347"/>
    </row>
    <row r="13" spans="1:13" ht="13.8">
      <c r="B13" s="6"/>
      <c r="C13" s="6"/>
      <c r="D13" s="6"/>
      <c r="E13" s="6"/>
      <c r="F13" s="6"/>
      <c r="G13" s="6"/>
    </row>
    <row r="14" spans="1:13" ht="13.8" thickBot="1">
      <c r="M14" s="165"/>
    </row>
    <row r="15" spans="1:13" ht="14.4" thickBot="1">
      <c r="A15" s="148"/>
      <c r="B15" s="372" t="s">
        <v>14</v>
      </c>
      <c r="C15" s="149"/>
      <c r="D15" s="150" t="s">
        <v>9</v>
      </c>
      <c r="E15" s="151" t="s">
        <v>10</v>
      </c>
      <c r="F15" s="152"/>
      <c r="G15" s="374" t="s">
        <v>11</v>
      </c>
      <c r="H15" s="153" t="s">
        <v>12</v>
      </c>
    </row>
    <row r="16" spans="1:13" ht="13.5" customHeight="1" thickBot="1">
      <c r="A16" s="154" t="s">
        <v>13</v>
      </c>
      <c r="B16" s="373"/>
      <c r="C16" s="155" t="s">
        <v>15</v>
      </c>
      <c r="D16" s="156"/>
      <c r="E16" s="157" t="s">
        <v>16</v>
      </c>
      <c r="F16" s="158"/>
      <c r="G16" s="375"/>
      <c r="H16" s="159" t="s">
        <v>17</v>
      </c>
    </row>
    <row r="17" spans="1:12" ht="14.4" thickBot="1">
      <c r="A17" s="7">
        <v>1</v>
      </c>
      <c r="B17" s="10">
        <v>2</v>
      </c>
      <c r="C17" s="7">
        <v>3</v>
      </c>
      <c r="D17" s="7">
        <v>4</v>
      </c>
      <c r="E17" s="13">
        <v>5</v>
      </c>
      <c r="G17" s="13">
        <v>6</v>
      </c>
      <c r="H17" s="104">
        <v>7</v>
      </c>
    </row>
    <row r="18" spans="1:12" ht="15" thickTop="1" thickBot="1">
      <c r="A18" s="353" t="s">
        <v>18</v>
      </c>
      <c r="B18" s="354"/>
      <c r="C18" s="354"/>
      <c r="D18" s="354"/>
      <c r="E18" s="354"/>
      <c r="F18" s="354"/>
      <c r="G18" s="354"/>
      <c r="H18" s="355"/>
    </row>
    <row r="19" spans="1:12" ht="16.95" customHeight="1" thickTop="1" thickBot="1">
      <c r="A19" s="14" t="s">
        <v>19</v>
      </c>
      <c r="B19" s="15"/>
      <c r="C19" s="16"/>
      <c r="D19" s="16" t="s">
        <v>42</v>
      </c>
      <c r="E19" s="17">
        <f>E20</f>
        <v>1451814.25</v>
      </c>
      <c r="F19" s="18"/>
      <c r="G19" s="17">
        <f>G20</f>
        <v>1451814.25</v>
      </c>
      <c r="H19" s="143">
        <f>SUM(G19/E19)</f>
        <v>1</v>
      </c>
    </row>
    <row r="20" spans="1:12" ht="17.399999999999999" customHeight="1" thickTop="1">
      <c r="A20" s="19"/>
      <c r="B20" s="20" t="s">
        <v>20</v>
      </c>
      <c r="C20" s="21"/>
      <c r="D20" s="21" t="s">
        <v>21</v>
      </c>
      <c r="E20" s="147">
        <f>E21</f>
        <v>1451814.25</v>
      </c>
      <c r="F20" s="22"/>
      <c r="G20" s="142">
        <f>G21</f>
        <v>1451814.25</v>
      </c>
      <c r="H20" s="23">
        <f>SUM(G20/E20)</f>
        <v>1</v>
      </c>
      <c r="K20" s="301"/>
      <c r="L20" s="301"/>
    </row>
    <row r="21" spans="1:12" ht="72" customHeight="1" thickBot="1">
      <c r="A21" s="24"/>
      <c r="B21" s="25"/>
      <c r="C21" s="26" t="s">
        <v>43</v>
      </c>
      <c r="D21" s="95" t="s">
        <v>85</v>
      </c>
      <c r="E21" s="146">
        <v>1451814.25</v>
      </c>
      <c r="F21" s="105"/>
      <c r="G21" s="144">
        <v>1451814.25</v>
      </c>
      <c r="H21" s="145">
        <f>SUM(G21/E21)</f>
        <v>1</v>
      </c>
      <c r="K21" s="348"/>
      <c r="L21" s="348"/>
    </row>
    <row r="22" spans="1:12" ht="16.2" customHeight="1" thickTop="1" thickBot="1">
      <c r="A22" s="27" t="s">
        <v>44</v>
      </c>
      <c r="B22" s="28"/>
      <c r="C22" s="27"/>
      <c r="D22" s="29" t="s">
        <v>45</v>
      </c>
      <c r="E22" s="367">
        <f>E23+E25</f>
        <v>117974</v>
      </c>
      <c r="F22" s="367"/>
      <c r="G22" s="30">
        <f>G23+G25</f>
        <v>117974</v>
      </c>
      <c r="H22" s="31">
        <f>G22/E22</f>
        <v>1</v>
      </c>
      <c r="K22" s="301"/>
      <c r="L22" s="301"/>
    </row>
    <row r="23" spans="1:12" ht="15.6" customHeight="1" thickTop="1">
      <c r="A23" s="32"/>
      <c r="B23" s="33" t="s">
        <v>46</v>
      </c>
      <c r="C23" s="34"/>
      <c r="D23" s="35" t="s">
        <v>22</v>
      </c>
      <c r="E23" s="370">
        <f>E24</f>
        <v>93600</v>
      </c>
      <c r="F23" s="370"/>
      <c r="G23" s="36">
        <f>G24</f>
        <v>93600</v>
      </c>
      <c r="H23" s="37">
        <f>G23/E23</f>
        <v>1</v>
      </c>
    </row>
    <row r="24" spans="1:12" ht="71.400000000000006" customHeight="1">
      <c r="A24" s="138"/>
      <c r="B24" s="248"/>
      <c r="C24" s="80" t="s">
        <v>43</v>
      </c>
      <c r="D24" s="342" t="s">
        <v>85</v>
      </c>
      <c r="E24" s="371">
        <v>93600</v>
      </c>
      <c r="F24" s="371"/>
      <c r="G24" s="249">
        <v>93600</v>
      </c>
      <c r="H24" s="285">
        <f>G24/E24</f>
        <v>1</v>
      </c>
    </row>
    <row r="25" spans="1:12" ht="16.2" customHeight="1">
      <c r="A25" s="138"/>
      <c r="B25" s="139">
        <v>75056</v>
      </c>
      <c r="C25" s="140"/>
      <c r="D25" s="257" t="s">
        <v>80</v>
      </c>
      <c r="E25" s="141">
        <f>SUM(E26)</f>
        <v>24374</v>
      </c>
      <c r="F25" s="141">
        <f t="shared" ref="F25:G25" si="0">SUM(F26)</f>
        <v>0</v>
      </c>
      <c r="G25" s="141">
        <f t="shared" si="0"/>
        <v>24374</v>
      </c>
      <c r="H25" s="286">
        <f t="shared" ref="H25:H26" si="1">G25/E25</f>
        <v>1</v>
      </c>
    </row>
    <row r="26" spans="1:12" ht="71.400000000000006" customHeight="1" thickBot="1">
      <c r="A26" s="38"/>
      <c r="B26" s="39"/>
      <c r="C26" s="38">
        <v>2010</v>
      </c>
      <c r="D26" s="95" t="s">
        <v>85</v>
      </c>
      <c r="E26" s="283">
        <v>24374</v>
      </c>
      <c r="F26" s="283"/>
      <c r="G26" s="40">
        <v>24374</v>
      </c>
      <c r="H26" s="287">
        <f t="shared" si="1"/>
        <v>1</v>
      </c>
      <c r="L26" s="284"/>
    </row>
    <row r="27" spans="1:12" ht="37.799999999999997" customHeight="1" thickTop="1" thickBot="1">
      <c r="A27" s="27">
        <v>751</v>
      </c>
      <c r="B27" s="28"/>
      <c r="C27" s="27"/>
      <c r="D27" s="29" t="s">
        <v>65</v>
      </c>
      <c r="E27" s="367">
        <f>E28</f>
        <v>2039</v>
      </c>
      <c r="F27" s="367"/>
      <c r="G27" s="30">
        <f>G28</f>
        <v>2039</v>
      </c>
      <c r="H27" s="31">
        <f>G27/E27</f>
        <v>1</v>
      </c>
    </row>
    <row r="28" spans="1:12" ht="28.8" customHeight="1" thickTop="1">
      <c r="A28" s="32"/>
      <c r="B28" s="33">
        <v>75101</v>
      </c>
      <c r="C28" s="34"/>
      <c r="D28" s="35" t="s">
        <v>66</v>
      </c>
      <c r="E28" s="368">
        <f>SUM(E29)</f>
        <v>2039</v>
      </c>
      <c r="F28" s="368"/>
      <c r="G28" s="36">
        <f>SUM(G29)</f>
        <v>2039</v>
      </c>
      <c r="H28" s="260">
        <f t="shared" ref="H28:H37" si="2">G28/E28</f>
        <v>1</v>
      </c>
    </row>
    <row r="29" spans="1:12" ht="79.2" customHeight="1">
      <c r="A29" s="80"/>
      <c r="B29" s="135"/>
      <c r="C29" s="136" t="s">
        <v>43</v>
      </c>
      <c r="D29" s="342" t="s">
        <v>85</v>
      </c>
      <c r="E29" s="369">
        <v>2039</v>
      </c>
      <c r="F29" s="369"/>
      <c r="G29" s="137">
        <v>2039</v>
      </c>
      <c r="H29" s="261">
        <f t="shared" si="2"/>
        <v>1</v>
      </c>
    </row>
    <row r="30" spans="1:12" ht="67.2" customHeight="1">
      <c r="A30" s="161"/>
      <c r="B30" s="161"/>
      <c r="C30" s="161"/>
      <c r="D30" s="312"/>
      <c r="E30" s="288"/>
      <c r="F30" s="288"/>
      <c r="G30" s="313"/>
      <c r="H30" s="160"/>
    </row>
    <row r="31" spans="1:12" ht="16.8" customHeight="1">
      <c r="A31" s="350"/>
      <c r="B31" s="350"/>
      <c r="C31" s="350"/>
      <c r="D31" s="350"/>
      <c r="E31" s="350"/>
      <c r="F31" s="350"/>
      <c r="G31" s="350"/>
      <c r="H31" s="350"/>
    </row>
    <row r="32" spans="1:12" ht="16.8" customHeight="1">
      <c r="A32" s="314"/>
      <c r="B32" s="314"/>
      <c r="C32" s="314"/>
      <c r="D32" s="314"/>
      <c r="E32" s="314"/>
      <c r="F32" s="314"/>
      <c r="G32" s="314"/>
      <c r="H32" s="314"/>
    </row>
    <row r="33" spans="1:33" ht="16.8" customHeight="1" thickBot="1">
      <c r="A33" s="351"/>
      <c r="B33" s="351"/>
      <c r="C33" s="351"/>
      <c r="D33" s="351"/>
      <c r="E33" s="351"/>
      <c r="F33" s="351"/>
      <c r="G33" s="351"/>
      <c r="H33" s="351"/>
    </row>
    <row r="34" spans="1:33" ht="21.6" customHeight="1" thickBot="1">
      <c r="A34" s="8">
        <v>1</v>
      </c>
      <c r="B34" s="41">
        <v>2</v>
      </c>
      <c r="C34" s="9">
        <v>3</v>
      </c>
      <c r="D34" s="9">
        <v>4</v>
      </c>
      <c r="E34" s="42">
        <v>5</v>
      </c>
      <c r="F34" s="43"/>
      <c r="G34" s="42">
        <v>6</v>
      </c>
      <c r="H34" s="44">
        <v>7</v>
      </c>
    </row>
    <row r="35" spans="1:33" ht="15" customHeight="1" thickBot="1">
      <c r="A35" s="308">
        <v>752</v>
      </c>
      <c r="B35" s="309"/>
      <c r="C35" s="308"/>
      <c r="D35" s="310" t="s">
        <v>83</v>
      </c>
      <c r="E35" s="311">
        <f>SUM(E36)</f>
        <v>1500</v>
      </c>
      <c r="F35" s="311">
        <f t="shared" ref="F35:G35" si="3">SUM(F36)</f>
        <v>0</v>
      </c>
      <c r="G35" s="311">
        <f t="shared" si="3"/>
        <v>1500</v>
      </c>
      <c r="H35" s="103">
        <f>SUM(G35/E35)</f>
        <v>1</v>
      </c>
    </row>
    <row r="36" spans="1:33" ht="14.4" customHeight="1" thickTop="1">
      <c r="A36" s="138"/>
      <c r="B36" s="255">
        <v>75212</v>
      </c>
      <c r="C36" s="256"/>
      <c r="D36" s="257" t="s">
        <v>84</v>
      </c>
      <c r="E36" s="258">
        <f>SUM(E37)</f>
        <v>1500</v>
      </c>
      <c r="F36" s="258">
        <f t="shared" ref="F36:G36" si="4">SUM(F37)</f>
        <v>0</v>
      </c>
      <c r="G36" s="258">
        <f t="shared" si="4"/>
        <v>1500</v>
      </c>
      <c r="H36" s="290">
        <f t="shared" si="2"/>
        <v>1</v>
      </c>
    </row>
    <row r="37" spans="1:33" ht="70.2" customHeight="1" thickBot="1">
      <c r="A37" s="304"/>
      <c r="B37" s="205"/>
      <c r="C37" s="304">
        <v>2010</v>
      </c>
      <c r="D37" s="95" t="s">
        <v>85</v>
      </c>
      <c r="E37" s="305">
        <v>1500</v>
      </c>
      <c r="F37" s="306"/>
      <c r="G37" s="307">
        <v>1500</v>
      </c>
      <c r="H37" s="287">
        <f t="shared" si="2"/>
        <v>1</v>
      </c>
    </row>
    <row r="38" spans="1:33" ht="15.6" customHeight="1" thickTop="1" thickBot="1">
      <c r="A38" s="47" t="s">
        <v>47</v>
      </c>
      <c r="B38" s="47"/>
      <c r="C38" s="47"/>
      <c r="D38" s="48" t="s">
        <v>48</v>
      </c>
      <c r="E38" s="30">
        <f>SUM(E39)</f>
        <v>132832.71</v>
      </c>
      <c r="F38" s="49"/>
      <c r="G38" s="30">
        <f>SUM(G39)</f>
        <v>132657.60999999999</v>
      </c>
      <c r="H38" s="31">
        <f>G38/E38</f>
        <v>0.99868180058962885</v>
      </c>
    </row>
    <row r="39" spans="1:33" ht="46.5" customHeight="1" thickTop="1">
      <c r="A39" s="50"/>
      <c r="B39" s="51" t="s">
        <v>77</v>
      </c>
      <c r="C39" s="52"/>
      <c r="D39" s="162" t="s">
        <v>78</v>
      </c>
      <c r="E39" s="53">
        <f>SUM(E40)</f>
        <v>132832.71</v>
      </c>
      <c r="F39" s="54"/>
      <c r="G39" s="36">
        <f>SUM(G40)</f>
        <v>132657.60999999999</v>
      </c>
      <c r="H39" s="163">
        <f>G39/E39</f>
        <v>0.99868180058962885</v>
      </c>
      <c r="K39" s="337"/>
    </row>
    <row r="40" spans="1:33" ht="72" customHeight="1" thickBot="1">
      <c r="A40" s="205"/>
      <c r="B40" s="206"/>
      <c r="C40" s="207" t="s">
        <v>43</v>
      </c>
      <c r="D40" s="95" t="s">
        <v>85</v>
      </c>
      <c r="E40" s="208">
        <v>132832.71</v>
      </c>
      <c r="F40" s="99"/>
      <c r="G40" s="100">
        <v>132657.60999999999</v>
      </c>
      <c r="H40" s="79">
        <f>G40/E40</f>
        <v>0.99868180058962885</v>
      </c>
    </row>
    <row r="41" spans="1:33" ht="14.4" customHeight="1" thickTop="1" thickBot="1">
      <c r="A41" s="98" t="s">
        <v>72</v>
      </c>
      <c r="B41" s="87"/>
      <c r="C41" s="87"/>
      <c r="D41" s="92" t="s">
        <v>73</v>
      </c>
      <c r="E41" s="101">
        <f>E42+E44+E46+E48</f>
        <v>18078547.18</v>
      </c>
      <c r="F41" s="99"/>
      <c r="G41" s="102">
        <f>G42+G44+G46+G48</f>
        <v>18078547.18</v>
      </c>
      <c r="H41" s="103">
        <f>SUM(G41/E41)</f>
        <v>1</v>
      </c>
    </row>
    <row r="42" spans="1:33" ht="13.8" customHeight="1" thickTop="1">
      <c r="A42" s="45"/>
      <c r="B42" s="59" t="s">
        <v>69</v>
      </c>
      <c r="C42" s="52"/>
      <c r="D42" s="164" t="s">
        <v>49</v>
      </c>
      <c r="E42" s="36">
        <f>E43</f>
        <v>11778008</v>
      </c>
      <c r="F42" s="62"/>
      <c r="G42" s="36">
        <f>G43</f>
        <v>11778008</v>
      </c>
      <c r="H42" s="37">
        <f>SUM(G42/E42)</f>
        <v>1</v>
      </c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</row>
    <row r="43" spans="1:33" ht="92.4" customHeight="1">
      <c r="A43" s="45"/>
      <c r="B43" s="59"/>
      <c r="C43" s="60" t="s">
        <v>50</v>
      </c>
      <c r="D43" s="94" t="s">
        <v>86</v>
      </c>
      <c r="E43" s="262">
        <v>11778008</v>
      </c>
      <c r="F43" s="90"/>
      <c r="G43" s="89">
        <v>11778008</v>
      </c>
      <c r="H43" s="63">
        <f>SUM(G43/E43)</f>
        <v>1</v>
      </c>
      <c r="K43" s="349"/>
      <c r="L43" s="349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</row>
    <row r="44" spans="1:33" ht="46.2" customHeight="1">
      <c r="A44" s="45"/>
      <c r="B44" s="59" t="s">
        <v>70</v>
      </c>
      <c r="C44" s="52"/>
      <c r="D44" s="96" t="s">
        <v>74</v>
      </c>
      <c r="E44" s="36">
        <f>E45</f>
        <v>6253099</v>
      </c>
      <c r="F44" s="62"/>
      <c r="G44" s="36">
        <f>G45</f>
        <v>6253099</v>
      </c>
      <c r="H44" s="37">
        <f>SUM(G44/E44)</f>
        <v>1</v>
      </c>
      <c r="K44" s="338"/>
    </row>
    <row r="45" spans="1:33" ht="71.400000000000006" customHeight="1">
      <c r="A45" s="138"/>
      <c r="B45" s="56"/>
      <c r="C45" s="60" t="s">
        <v>43</v>
      </c>
      <c r="D45" s="342" t="s">
        <v>85</v>
      </c>
      <c r="E45" s="64">
        <v>6253099</v>
      </c>
      <c r="F45" s="65"/>
      <c r="G45" s="58">
        <v>6253099</v>
      </c>
      <c r="H45" s="63">
        <f>SUM(G45/E45)</f>
        <v>1</v>
      </c>
    </row>
    <row r="46" spans="1:33" ht="15">
      <c r="A46" s="167"/>
      <c r="B46" s="59" t="s">
        <v>71</v>
      </c>
      <c r="C46" s="122"/>
      <c r="D46" s="164" t="s">
        <v>75</v>
      </c>
      <c r="E46" s="212">
        <f>E47</f>
        <v>672.18</v>
      </c>
      <c r="F46" s="213"/>
      <c r="G46" s="36">
        <f>G47</f>
        <v>672.18</v>
      </c>
      <c r="H46" s="55">
        <f t="shared" ref="H46:H49" si="5">G46/E46</f>
        <v>1</v>
      </c>
    </row>
    <row r="47" spans="1:33" ht="76.8" customHeight="1">
      <c r="A47" s="167"/>
      <c r="B47" s="75"/>
      <c r="C47" s="115" t="s">
        <v>43</v>
      </c>
      <c r="D47" s="344" t="s">
        <v>85</v>
      </c>
      <c r="E47" s="66">
        <v>672.18</v>
      </c>
      <c r="F47" s="57"/>
      <c r="G47" s="67">
        <v>672.18</v>
      </c>
      <c r="H47" s="285">
        <f t="shared" si="5"/>
        <v>1</v>
      </c>
    </row>
    <row r="48" spans="1:33" ht="47.4" customHeight="1">
      <c r="A48" s="168"/>
      <c r="B48" s="113" t="s">
        <v>79</v>
      </c>
      <c r="C48" s="113"/>
      <c r="D48" s="343" t="s">
        <v>87</v>
      </c>
      <c r="E48" s="166">
        <f>SUM(E49)</f>
        <v>46768</v>
      </c>
      <c r="F48" s="166">
        <f t="shared" ref="F48:G48" si="6">SUM(F49)</f>
        <v>0</v>
      </c>
      <c r="G48" s="166">
        <f t="shared" si="6"/>
        <v>46768</v>
      </c>
      <c r="H48" s="289">
        <f t="shared" si="5"/>
        <v>1</v>
      </c>
      <c r="J48" s="165"/>
    </row>
    <row r="49" spans="1:10" ht="70.8" customHeight="1" thickBot="1">
      <c r="A49" s="303"/>
      <c r="B49" s="263"/>
      <c r="C49" s="263" t="s">
        <v>43</v>
      </c>
      <c r="D49" s="279" t="s">
        <v>85</v>
      </c>
      <c r="E49" s="264">
        <v>46768</v>
      </c>
      <c r="F49" s="265"/>
      <c r="G49" s="266">
        <v>46768</v>
      </c>
      <c r="H49" s="267">
        <f t="shared" si="5"/>
        <v>1</v>
      </c>
      <c r="J49" s="165"/>
    </row>
    <row r="50" spans="1:10" ht="22.2" customHeight="1" thickBot="1">
      <c r="A50" s="362" t="s">
        <v>23</v>
      </c>
      <c r="B50" s="363"/>
      <c r="C50" s="363"/>
      <c r="D50" s="363"/>
      <c r="E50" s="250">
        <f>E19+E22+E27+E38+E41+E35</f>
        <v>19784707.140000001</v>
      </c>
      <c r="F50" s="250">
        <f t="shared" ref="F50:G50" si="7">F19+F22+F27+F38+F41+F35</f>
        <v>0</v>
      </c>
      <c r="G50" s="250">
        <f t="shared" si="7"/>
        <v>19784532.039999999</v>
      </c>
      <c r="H50" s="251">
        <v>0.999</v>
      </c>
    </row>
    <row r="51" spans="1:10" ht="22.8" customHeight="1">
      <c r="A51" s="296"/>
      <c r="B51" s="296"/>
      <c r="C51" s="296"/>
      <c r="D51" s="296"/>
      <c r="E51" s="297"/>
      <c r="F51" s="297"/>
      <c r="G51" s="297"/>
      <c r="H51" s="298"/>
    </row>
    <row r="52" spans="1:10" ht="21" customHeight="1" thickBot="1">
      <c r="A52" s="339"/>
      <c r="B52" s="339"/>
      <c r="C52" s="339"/>
      <c r="D52" s="339"/>
      <c r="E52" s="340"/>
      <c r="F52" s="340"/>
      <c r="G52" s="340"/>
      <c r="H52" s="341"/>
    </row>
    <row r="53" spans="1:10" ht="13.8" hidden="1" customHeight="1" thickBot="1">
      <c r="A53" s="365"/>
      <c r="B53" s="366"/>
      <c r="C53" s="366"/>
      <c r="D53" s="366"/>
      <c r="E53" s="366"/>
      <c r="F53" s="366"/>
      <c r="G53" s="366"/>
      <c r="H53" s="366"/>
      <c r="J53" s="284"/>
    </row>
    <row r="54" spans="1:10" ht="14.4" thickBot="1">
      <c r="A54" s="169">
        <v>1</v>
      </c>
      <c r="B54" s="170">
        <v>2</v>
      </c>
      <c r="C54" s="171">
        <v>3</v>
      </c>
      <c r="D54" s="171">
        <v>4</v>
      </c>
      <c r="E54" s="172">
        <v>5</v>
      </c>
      <c r="F54" s="173"/>
      <c r="G54" s="172">
        <v>6</v>
      </c>
      <c r="H54" s="174">
        <v>7</v>
      </c>
    </row>
    <row r="55" spans="1:10" ht="14.4" thickBot="1">
      <c r="A55" s="353" t="s">
        <v>24</v>
      </c>
      <c r="B55" s="354"/>
      <c r="C55" s="354"/>
      <c r="D55" s="354"/>
      <c r="E55" s="354"/>
      <c r="F55" s="354"/>
      <c r="G55" s="354"/>
      <c r="H55" s="355"/>
    </row>
    <row r="56" spans="1:10" ht="14.4" thickTop="1" thickBot="1">
      <c r="A56" s="47" t="s">
        <v>19</v>
      </c>
      <c r="B56" s="47"/>
      <c r="C56" s="47"/>
      <c r="D56" s="61" t="s">
        <v>42</v>
      </c>
      <c r="E56" s="364">
        <f>E57</f>
        <v>1451814.25</v>
      </c>
      <c r="F56" s="364"/>
      <c r="G56" s="68">
        <f>SUM(G57)</f>
        <v>1451814.25</v>
      </c>
      <c r="H56" s="69">
        <v>1</v>
      </c>
    </row>
    <row r="57" spans="1:10" ht="15.6" customHeight="1" thickTop="1">
      <c r="A57" s="70"/>
      <c r="B57" s="46" t="s">
        <v>20</v>
      </c>
      <c r="C57" s="106"/>
      <c r="D57" s="116" t="s">
        <v>21</v>
      </c>
      <c r="E57" s="175">
        <f>SUM(E58:E63)</f>
        <v>1451814.25</v>
      </c>
      <c r="F57" s="176" t="s">
        <v>25</v>
      </c>
      <c r="G57" s="108">
        <f>SUM(G58:G63)</f>
        <v>1451814.25</v>
      </c>
      <c r="H57" s="107">
        <f>G59/E59</f>
        <v>1</v>
      </c>
    </row>
    <row r="58" spans="1:10" ht="16.2" customHeight="1">
      <c r="A58" s="70"/>
      <c r="B58" s="187"/>
      <c r="C58" s="240" t="s">
        <v>54</v>
      </c>
      <c r="D58" s="241" t="s">
        <v>37</v>
      </c>
      <c r="E58" s="225">
        <v>11913.6</v>
      </c>
      <c r="F58" s="242"/>
      <c r="G58" s="209">
        <v>11913.6</v>
      </c>
      <c r="H58" s="133">
        <f>G58/E58</f>
        <v>1</v>
      </c>
    </row>
    <row r="59" spans="1:10" ht="18.75" customHeight="1">
      <c r="A59" s="70"/>
      <c r="B59" s="70"/>
      <c r="C59" s="134" t="s">
        <v>26</v>
      </c>
      <c r="D59" s="228" t="s">
        <v>27</v>
      </c>
      <c r="E59" s="197">
        <v>2037.22</v>
      </c>
      <c r="F59" s="218"/>
      <c r="G59" s="231">
        <v>2037.22</v>
      </c>
      <c r="H59" s="219">
        <f t="shared" ref="H59:H68" si="8">G59/E59</f>
        <v>1</v>
      </c>
    </row>
    <row r="60" spans="1:10" ht="26.4" customHeight="1">
      <c r="A60" s="70"/>
      <c r="B60" s="70"/>
      <c r="C60" s="134" t="s">
        <v>28</v>
      </c>
      <c r="D60" s="268" t="s">
        <v>81</v>
      </c>
      <c r="E60" s="197">
        <v>291.89999999999998</v>
      </c>
      <c r="F60" s="218"/>
      <c r="G60" s="231">
        <v>291.89999999999998</v>
      </c>
      <c r="H60" s="219">
        <f t="shared" si="8"/>
        <v>1</v>
      </c>
    </row>
    <row r="61" spans="1:10" ht="16.5" customHeight="1">
      <c r="A61" s="70"/>
      <c r="B61" s="70"/>
      <c r="C61" s="134" t="s">
        <v>31</v>
      </c>
      <c r="D61" s="228" t="s">
        <v>32</v>
      </c>
      <c r="E61" s="197">
        <v>1695.23</v>
      </c>
      <c r="F61" s="218"/>
      <c r="G61" s="231">
        <v>1695.23</v>
      </c>
      <c r="H61" s="219">
        <f t="shared" si="8"/>
        <v>1</v>
      </c>
    </row>
    <row r="62" spans="1:10" ht="15" customHeight="1">
      <c r="A62" s="70"/>
      <c r="B62" s="70"/>
      <c r="C62" s="134" t="s">
        <v>33</v>
      </c>
      <c r="D62" s="228" t="s">
        <v>34</v>
      </c>
      <c r="E62" s="197">
        <v>12529</v>
      </c>
      <c r="F62" s="218"/>
      <c r="G62" s="231">
        <v>12529</v>
      </c>
      <c r="H62" s="219">
        <f t="shared" si="8"/>
        <v>1</v>
      </c>
    </row>
    <row r="63" spans="1:10" ht="17.25" customHeight="1" thickBot="1">
      <c r="A63" s="72"/>
      <c r="B63" s="72"/>
      <c r="C63" s="232" t="s">
        <v>35</v>
      </c>
      <c r="D63" s="233" t="s">
        <v>36</v>
      </c>
      <c r="E63" s="243">
        <v>1423347.3</v>
      </c>
      <c r="F63" s="234"/>
      <c r="G63" s="244">
        <v>1423347.3</v>
      </c>
      <c r="H63" s="235">
        <f t="shared" si="8"/>
        <v>1</v>
      </c>
    </row>
    <row r="64" spans="1:10" ht="16.95" customHeight="1" thickTop="1" thickBot="1">
      <c r="A64" s="47" t="s">
        <v>44</v>
      </c>
      <c r="B64" s="47"/>
      <c r="C64" s="47"/>
      <c r="D64" s="117" t="s">
        <v>45</v>
      </c>
      <c r="E64" s="68">
        <f>E65+E71</f>
        <v>117974.00000000001</v>
      </c>
      <c r="F64" s="178" t="s">
        <v>52</v>
      </c>
      <c r="G64" s="179">
        <f>G65+G71</f>
        <v>117974.00000000001</v>
      </c>
      <c r="H64" s="73">
        <f t="shared" si="8"/>
        <v>1</v>
      </c>
    </row>
    <row r="65" spans="1:10" ht="15" customHeight="1" thickTop="1">
      <c r="A65" s="299"/>
      <c r="B65" s="74" t="s">
        <v>46</v>
      </c>
      <c r="C65" s="122"/>
      <c r="D65" s="123" t="s">
        <v>22</v>
      </c>
      <c r="E65" s="180">
        <f>SUM(E66:E70)</f>
        <v>93600.000000000015</v>
      </c>
      <c r="F65" s="176" t="s">
        <v>53</v>
      </c>
      <c r="G65" s="181">
        <f>SUM(G66:G70)</f>
        <v>93600.000000000015</v>
      </c>
      <c r="H65" s="124">
        <f t="shared" si="8"/>
        <v>1</v>
      </c>
    </row>
    <row r="66" spans="1:10" ht="16.95" customHeight="1">
      <c r="A66" s="186"/>
      <c r="B66" s="75"/>
      <c r="C66" s="115" t="s">
        <v>54</v>
      </c>
      <c r="D66" s="224" t="s">
        <v>37</v>
      </c>
      <c r="E66" s="225">
        <v>73149</v>
      </c>
      <c r="F66" s="209"/>
      <c r="G66" s="225">
        <v>73149</v>
      </c>
      <c r="H66" s="133">
        <f t="shared" si="8"/>
        <v>1</v>
      </c>
    </row>
    <row r="67" spans="1:10" ht="15.6" customHeight="1">
      <c r="A67" s="186"/>
      <c r="B67" s="76"/>
      <c r="C67" s="134" t="s">
        <v>55</v>
      </c>
      <c r="D67" s="228" t="s">
        <v>38</v>
      </c>
      <c r="E67" s="197">
        <v>4635.1099999999997</v>
      </c>
      <c r="F67" s="218"/>
      <c r="G67" s="197">
        <v>4635.1099999999997</v>
      </c>
      <c r="H67" s="219">
        <f t="shared" si="8"/>
        <v>1</v>
      </c>
    </row>
    <row r="68" spans="1:10" ht="17.399999999999999" customHeight="1">
      <c r="A68" s="186"/>
      <c r="B68" s="76"/>
      <c r="C68" s="134" t="s">
        <v>26</v>
      </c>
      <c r="D68" s="228" t="s">
        <v>27</v>
      </c>
      <c r="E68" s="197">
        <v>13301.1</v>
      </c>
      <c r="F68" s="218"/>
      <c r="G68" s="197">
        <v>13301.1</v>
      </c>
      <c r="H68" s="219">
        <f t="shared" si="8"/>
        <v>1</v>
      </c>
    </row>
    <row r="69" spans="1:10" ht="26.4" customHeight="1">
      <c r="A69" s="186"/>
      <c r="B69" s="76"/>
      <c r="C69" s="185" t="s">
        <v>28</v>
      </c>
      <c r="D69" s="317" t="s">
        <v>81</v>
      </c>
      <c r="E69" s="197">
        <v>1511.3</v>
      </c>
      <c r="F69" s="319"/>
      <c r="G69" s="320">
        <v>1511.3</v>
      </c>
      <c r="H69" s="219">
        <f>G69/E69</f>
        <v>1</v>
      </c>
      <c r="I69" s="321"/>
    </row>
    <row r="70" spans="1:10" ht="14.4" customHeight="1">
      <c r="A70" s="186"/>
      <c r="B70" s="291"/>
      <c r="C70" s="316" t="s">
        <v>33</v>
      </c>
      <c r="D70" s="230" t="s">
        <v>34</v>
      </c>
      <c r="E70" s="318">
        <v>1003.49</v>
      </c>
      <c r="F70" s="315"/>
      <c r="G70" s="318">
        <v>1003.49</v>
      </c>
      <c r="H70" s="216">
        <f>G70/E70</f>
        <v>1</v>
      </c>
      <c r="I70" s="321"/>
    </row>
    <row r="71" spans="1:10" ht="16.2" customHeight="1">
      <c r="A71" s="186"/>
      <c r="B71" s="255">
        <v>75056</v>
      </c>
      <c r="C71" s="256"/>
      <c r="D71" s="257" t="s">
        <v>80</v>
      </c>
      <c r="E71" s="258">
        <f>SUM(E72:E73)</f>
        <v>24374</v>
      </c>
      <c r="F71" s="258"/>
      <c r="G71" s="259">
        <f>SUM(G72:G73)</f>
        <v>24374</v>
      </c>
      <c r="H71" s="290">
        <f t="shared" ref="H71:H72" si="9">G71/E71</f>
        <v>1</v>
      </c>
    </row>
    <row r="72" spans="1:10" ht="16.2" customHeight="1">
      <c r="A72" s="185"/>
      <c r="B72" s="292"/>
      <c r="C72" s="115" t="s">
        <v>54</v>
      </c>
      <c r="D72" s="224" t="s">
        <v>37</v>
      </c>
      <c r="E72" s="225">
        <v>23809</v>
      </c>
      <c r="F72" s="209"/>
      <c r="G72" s="225">
        <v>23809</v>
      </c>
      <c r="H72" s="133">
        <f t="shared" si="9"/>
        <v>1</v>
      </c>
    </row>
    <row r="73" spans="1:10" ht="16.8" customHeight="1" thickBot="1">
      <c r="A73" s="293"/>
      <c r="B73" s="293"/>
      <c r="C73" s="232" t="s">
        <v>31</v>
      </c>
      <c r="D73" s="233" t="s">
        <v>32</v>
      </c>
      <c r="E73" s="243">
        <v>565</v>
      </c>
      <c r="F73" s="234"/>
      <c r="G73" s="243">
        <v>565</v>
      </c>
      <c r="H73" s="235">
        <f>G73/E73</f>
        <v>1</v>
      </c>
      <c r="J73" s="284"/>
    </row>
    <row r="74" spans="1:10" ht="36" customHeight="1" thickTop="1" thickBot="1">
      <c r="A74" s="83" t="s">
        <v>67</v>
      </c>
      <c r="B74" s="84"/>
      <c r="C74" s="83"/>
      <c r="D74" s="119" t="s">
        <v>65</v>
      </c>
      <c r="E74" s="358">
        <f>SUM(E75)</f>
        <v>2039</v>
      </c>
      <c r="F74" s="359"/>
      <c r="G74" s="85">
        <f>SUM(G75)</f>
        <v>2039</v>
      </c>
      <c r="H74" s="86">
        <f t="shared" ref="H74:H79" si="10">SUM(G74/E74)</f>
        <v>1</v>
      </c>
    </row>
    <row r="75" spans="1:10" ht="27" customHeight="1" thickTop="1">
      <c r="A75" s="182"/>
      <c r="B75" s="81" t="s">
        <v>68</v>
      </c>
      <c r="C75" s="125"/>
      <c r="D75" s="126" t="s">
        <v>66</v>
      </c>
      <c r="E75" s="360">
        <f>SUM(E76:E78)</f>
        <v>2039</v>
      </c>
      <c r="F75" s="361"/>
      <c r="G75" s="271">
        <f>SUM(G76:G78)</f>
        <v>2039</v>
      </c>
      <c r="H75" s="127">
        <f t="shared" si="10"/>
        <v>1</v>
      </c>
    </row>
    <row r="76" spans="1:10" ht="16.95" customHeight="1">
      <c r="A76" s="183"/>
      <c r="B76" s="82"/>
      <c r="C76" s="115" t="s">
        <v>26</v>
      </c>
      <c r="D76" s="224" t="s">
        <v>27</v>
      </c>
      <c r="E76" s="245">
        <v>291.82</v>
      </c>
      <c r="F76" s="236"/>
      <c r="G76" s="245">
        <v>291.82</v>
      </c>
      <c r="H76" s="237">
        <f t="shared" si="10"/>
        <v>1</v>
      </c>
    </row>
    <row r="77" spans="1:10" ht="26.4" customHeight="1">
      <c r="A77" s="183"/>
      <c r="B77" s="82"/>
      <c r="C77" s="134" t="s">
        <v>28</v>
      </c>
      <c r="D77" s="268" t="s">
        <v>81</v>
      </c>
      <c r="E77" s="246">
        <v>40.659999999999997</v>
      </c>
      <c r="F77" s="238"/>
      <c r="G77" s="246">
        <v>40.659999999999997</v>
      </c>
      <c r="H77" s="239">
        <f t="shared" si="10"/>
        <v>1</v>
      </c>
    </row>
    <row r="78" spans="1:10" ht="14.4" customHeight="1" thickBot="1">
      <c r="A78" s="322"/>
      <c r="B78" s="323"/>
      <c r="C78" s="232" t="s">
        <v>29</v>
      </c>
      <c r="D78" s="233" t="s">
        <v>30</v>
      </c>
      <c r="E78" s="272">
        <v>1706.52</v>
      </c>
      <c r="F78" s="272"/>
      <c r="G78" s="272">
        <v>1706.52</v>
      </c>
      <c r="H78" s="273">
        <f t="shared" si="10"/>
        <v>1</v>
      </c>
    </row>
    <row r="79" spans="1:10" ht="15" customHeight="1" thickTop="1" thickBot="1">
      <c r="A79" s="308">
        <v>752</v>
      </c>
      <c r="B79" s="309"/>
      <c r="C79" s="308"/>
      <c r="D79" s="310" t="s">
        <v>83</v>
      </c>
      <c r="E79" s="311">
        <f>SUM(E80)</f>
        <v>1500</v>
      </c>
      <c r="F79" s="311">
        <f t="shared" ref="F79" si="11">SUM(F80)</f>
        <v>0</v>
      </c>
      <c r="G79" s="311">
        <f t="shared" ref="G79" si="12">SUM(G80)</f>
        <v>1500</v>
      </c>
      <c r="H79" s="103">
        <f t="shared" si="10"/>
        <v>1</v>
      </c>
    </row>
    <row r="80" spans="1:10" ht="15.6" customHeight="1" thickTop="1">
      <c r="A80" s="138"/>
      <c r="B80" s="255">
        <v>75212</v>
      </c>
      <c r="C80" s="256"/>
      <c r="D80" s="257" t="s">
        <v>84</v>
      </c>
      <c r="E80" s="258">
        <f>SUM(E81:E82)</f>
        <v>1500</v>
      </c>
      <c r="F80" s="258">
        <f t="shared" ref="F80:G80" si="13">SUM(F81:F82)</f>
        <v>0</v>
      </c>
      <c r="G80" s="258">
        <f t="shared" si="13"/>
        <v>1500</v>
      </c>
      <c r="H80" s="290">
        <f t="shared" ref="H80" si="14">G80/E80</f>
        <v>1</v>
      </c>
    </row>
    <row r="81" spans="1:11" ht="16.2" customHeight="1">
      <c r="A81" s="252"/>
      <c r="B81" s="269"/>
      <c r="C81" s="134" t="s">
        <v>26</v>
      </c>
      <c r="D81" s="270" t="s">
        <v>27</v>
      </c>
      <c r="E81" s="247">
        <v>219.04</v>
      </c>
      <c r="F81" s="247"/>
      <c r="G81" s="247">
        <v>219.04</v>
      </c>
      <c r="H81" s="239">
        <f t="shared" ref="H81:H82" si="15">SUM(G81/E81)</f>
        <v>1</v>
      </c>
    </row>
    <row r="82" spans="1:11" ht="15.6" customHeight="1" thickBot="1">
      <c r="A82" s="294"/>
      <c r="B82" s="295"/>
      <c r="C82" s="232" t="s">
        <v>29</v>
      </c>
      <c r="D82" s="324" t="s">
        <v>30</v>
      </c>
      <c r="E82" s="272">
        <v>1280.96</v>
      </c>
      <c r="F82" s="272"/>
      <c r="G82" s="272">
        <v>1280.96</v>
      </c>
      <c r="H82" s="273">
        <f t="shared" si="15"/>
        <v>1</v>
      </c>
    </row>
    <row r="83" spans="1:11" ht="15.6" customHeight="1" thickTop="1" thickBot="1">
      <c r="A83" s="184" t="s">
        <v>47</v>
      </c>
      <c r="B83" s="128"/>
      <c r="C83" s="188"/>
      <c r="D83" s="189" t="s">
        <v>48</v>
      </c>
      <c r="E83" s="192">
        <f>E84</f>
        <v>132832.71000000002</v>
      </c>
      <c r="F83" s="193" t="s">
        <v>56</v>
      </c>
      <c r="G83" s="190">
        <f>G84</f>
        <v>132657.60999999999</v>
      </c>
      <c r="H83" s="191">
        <f>G83/E83</f>
        <v>0.99868180058962863</v>
      </c>
    </row>
    <row r="84" spans="1:11" ht="45.6" customHeight="1" thickTop="1">
      <c r="A84" s="185"/>
      <c r="B84" s="77" t="s">
        <v>77</v>
      </c>
      <c r="C84" s="59"/>
      <c r="D84" s="202" t="s">
        <v>78</v>
      </c>
      <c r="E84" s="194">
        <f>SUM(E85:E86)</f>
        <v>132832.71000000002</v>
      </c>
      <c r="F84" s="195"/>
      <c r="G84" s="196">
        <f>SUM(G85:G86)</f>
        <v>132657.60999999999</v>
      </c>
      <c r="H84" s="78">
        <f>G84/E84</f>
        <v>0.99868180058962863</v>
      </c>
      <c r="K84" s="337"/>
    </row>
    <row r="85" spans="1:11" ht="17.399999999999999" customHeight="1">
      <c r="A85" s="186"/>
      <c r="B85" s="76"/>
      <c r="C85" s="11" t="s">
        <v>31</v>
      </c>
      <c r="D85" s="118" t="s">
        <v>32</v>
      </c>
      <c r="E85" s="197">
        <v>1315.17</v>
      </c>
      <c r="F85" s="198"/>
      <c r="G85" s="199">
        <v>1313.43</v>
      </c>
      <c r="H85" s="71">
        <f>G85/E85</f>
        <v>0.99867697712082848</v>
      </c>
    </row>
    <row r="86" spans="1:11" ht="13.95" customHeight="1" thickBot="1">
      <c r="A86" s="87"/>
      <c r="B86" s="325"/>
      <c r="C86" s="87" t="s">
        <v>57</v>
      </c>
      <c r="D86" s="326" t="s">
        <v>76</v>
      </c>
      <c r="E86" s="327">
        <v>131517.54</v>
      </c>
      <c r="F86" s="328"/>
      <c r="G86" s="329">
        <v>131344.18</v>
      </c>
      <c r="H86" s="330">
        <f>G86/E86</f>
        <v>0.9986818488241187</v>
      </c>
    </row>
    <row r="87" spans="1:11" ht="17.399999999999999" customHeight="1" thickTop="1" thickBot="1">
      <c r="A87" s="91" t="s">
        <v>72</v>
      </c>
      <c r="B87" s="91"/>
      <c r="C87" s="91"/>
      <c r="D87" s="120" t="s">
        <v>73</v>
      </c>
      <c r="E87" s="203">
        <f>E88+E99+E107+E109</f>
        <v>18078547.18</v>
      </c>
      <c r="F87" s="200"/>
      <c r="G87" s="201">
        <f>G88+G99+G107+G109</f>
        <v>18078547.18</v>
      </c>
      <c r="H87" s="93">
        <f>SUM(G87/E87)</f>
        <v>1</v>
      </c>
    </row>
    <row r="88" spans="1:11" ht="19.95" customHeight="1" thickTop="1">
      <c r="A88" s="88"/>
      <c r="B88" s="59" t="s">
        <v>69</v>
      </c>
      <c r="C88" s="88"/>
      <c r="D88" s="123" t="s">
        <v>49</v>
      </c>
      <c r="E88" s="180">
        <f>SUM(E89+E90+E91+E92+E93+E94+E97+E98)</f>
        <v>11778008.000000002</v>
      </c>
      <c r="F88" s="180">
        <f t="shared" ref="F88:G88" si="16">SUM(F89+F90+F91+F92+F93+F94+F97+F98)</f>
        <v>0</v>
      </c>
      <c r="G88" s="180">
        <f t="shared" si="16"/>
        <v>11778008.000000002</v>
      </c>
      <c r="H88" s="130">
        <f>SUM(G88/E88)</f>
        <v>1</v>
      </c>
    </row>
    <row r="89" spans="1:11" ht="16.2" customHeight="1">
      <c r="A89" s="88"/>
      <c r="B89" s="129"/>
      <c r="C89" s="115" t="s">
        <v>58</v>
      </c>
      <c r="D89" s="224" t="s">
        <v>39</v>
      </c>
      <c r="E89" s="225">
        <v>11678021.890000001</v>
      </c>
      <c r="F89" s="209"/>
      <c r="G89" s="225">
        <v>11678021.890000001</v>
      </c>
      <c r="H89" s="133">
        <f t="shared" ref="H89:H106" si="17">SUM(G89/E89)</f>
        <v>1</v>
      </c>
    </row>
    <row r="90" spans="1:11" ht="16.2" customHeight="1">
      <c r="A90" s="88"/>
      <c r="B90" s="97"/>
      <c r="C90" s="134" t="s">
        <v>54</v>
      </c>
      <c r="D90" s="228" t="s">
        <v>37</v>
      </c>
      <c r="E90" s="197">
        <v>59375.16</v>
      </c>
      <c r="F90" s="218"/>
      <c r="G90" s="197">
        <v>59375.16</v>
      </c>
      <c r="H90" s="219">
        <f t="shared" si="17"/>
        <v>1</v>
      </c>
    </row>
    <row r="91" spans="1:11" ht="16.2" customHeight="1">
      <c r="A91" s="88"/>
      <c r="B91" s="97"/>
      <c r="C91" s="134" t="s">
        <v>55</v>
      </c>
      <c r="D91" s="228" t="s">
        <v>38</v>
      </c>
      <c r="E91" s="197">
        <v>3838.6</v>
      </c>
      <c r="F91" s="218"/>
      <c r="G91" s="197">
        <v>3838.6</v>
      </c>
      <c r="H91" s="219">
        <f t="shared" si="17"/>
        <v>1</v>
      </c>
    </row>
    <row r="92" spans="1:11" ht="13.95" customHeight="1">
      <c r="A92" s="88"/>
      <c r="B92" s="97"/>
      <c r="C92" s="134" t="s">
        <v>26</v>
      </c>
      <c r="D92" s="228" t="s">
        <v>27</v>
      </c>
      <c r="E92" s="197">
        <v>17615.689999999999</v>
      </c>
      <c r="F92" s="218"/>
      <c r="G92" s="197">
        <v>17615.689999999999</v>
      </c>
      <c r="H92" s="219">
        <f t="shared" si="17"/>
        <v>1</v>
      </c>
    </row>
    <row r="93" spans="1:11" ht="26.4" customHeight="1">
      <c r="A93" s="88"/>
      <c r="B93" s="97"/>
      <c r="C93" s="134" t="s">
        <v>28</v>
      </c>
      <c r="D93" s="268" t="s">
        <v>81</v>
      </c>
      <c r="E93" s="197">
        <v>2476.64</v>
      </c>
      <c r="F93" s="218"/>
      <c r="G93" s="197">
        <v>2476.64</v>
      </c>
      <c r="H93" s="219">
        <f t="shared" si="17"/>
        <v>1</v>
      </c>
    </row>
    <row r="94" spans="1:11" ht="14.4" customHeight="1">
      <c r="A94" s="88"/>
      <c r="B94" s="97"/>
      <c r="C94" s="134" t="s">
        <v>31</v>
      </c>
      <c r="D94" s="228" t="s">
        <v>32</v>
      </c>
      <c r="E94" s="197">
        <v>7993.17</v>
      </c>
      <c r="F94" s="218"/>
      <c r="G94" s="197">
        <v>7993.17</v>
      </c>
      <c r="H94" s="219">
        <f t="shared" si="17"/>
        <v>1</v>
      </c>
    </row>
    <row r="95" spans="1:11" ht="14.4" customHeight="1" thickBot="1">
      <c r="A95" s="352"/>
      <c r="B95" s="352"/>
      <c r="C95" s="352"/>
      <c r="D95" s="352"/>
      <c r="E95" s="352"/>
      <c r="F95" s="352"/>
      <c r="G95" s="352"/>
      <c r="H95" s="352"/>
    </row>
    <row r="96" spans="1:11" ht="14.4" customHeight="1" thickBot="1">
      <c r="A96" s="331">
        <v>1</v>
      </c>
      <c r="B96" s="332">
        <v>2</v>
      </c>
      <c r="C96" s="333">
        <v>3</v>
      </c>
      <c r="D96" s="333">
        <v>4</v>
      </c>
      <c r="E96" s="334">
        <v>5</v>
      </c>
      <c r="F96" s="335"/>
      <c r="G96" s="334">
        <v>6</v>
      </c>
      <c r="H96" s="336">
        <v>7</v>
      </c>
    </row>
    <row r="97" spans="1:12" ht="15.6" customHeight="1">
      <c r="A97" s="88"/>
      <c r="B97" s="97"/>
      <c r="C97" s="134" t="s">
        <v>33</v>
      </c>
      <c r="D97" s="228" t="s">
        <v>34</v>
      </c>
      <c r="E97" s="197">
        <v>5973.89</v>
      </c>
      <c r="F97" s="218"/>
      <c r="G97" s="197">
        <v>5973.89</v>
      </c>
      <c r="H97" s="219">
        <f t="shared" si="17"/>
        <v>1</v>
      </c>
    </row>
    <row r="98" spans="1:12" ht="23.25" customHeight="1">
      <c r="A98" s="88"/>
      <c r="B98" s="97"/>
      <c r="C98" s="110" t="s">
        <v>59</v>
      </c>
      <c r="D98" s="230" t="s">
        <v>60</v>
      </c>
      <c r="E98" s="221">
        <v>2712.96</v>
      </c>
      <c r="F98" s="215"/>
      <c r="G98" s="221">
        <v>2712.96</v>
      </c>
      <c r="H98" s="216">
        <f t="shared" si="17"/>
        <v>1</v>
      </c>
    </row>
    <row r="99" spans="1:12" ht="49.2" customHeight="1">
      <c r="A99" s="112"/>
      <c r="B99" s="113" t="s">
        <v>70</v>
      </c>
      <c r="C99" s="114"/>
      <c r="D99" s="121" t="s">
        <v>51</v>
      </c>
      <c r="E99" s="177">
        <f>SUM(E100:E106)</f>
        <v>6253098.9999999991</v>
      </c>
      <c r="F99" s="204"/>
      <c r="G99" s="109">
        <f>SUM(G100:G106)</f>
        <v>6253098.9999999991</v>
      </c>
      <c r="H99" s="216">
        <f t="shared" si="17"/>
        <v>1</v>
      </c>
    </row>
    <row r="100" spans="1:12" ht="13.95" customHeight="1">
      <c r="A100" s="11"/>
      <c r="B100" s="76"/>
      <c r="C100" s="223" t="s">
        <v>58</v>
      </c>
      <c r="D100" s="210" t="s">
        <v>39</v>
      </c>
      <c r="E100" s="225">
        <v>5671717.7300000004</v>
      </c>
      <c r="F100" s="226"/>
      <c r="G100" s="209">
        <v>5671717.7300000004</v>
      </c>
      <c r="H100" s="133">
        <f t="shared" si="17"/>
        <v>1</v>
      </c>
    </row>
    <row r="101" spans="1:12" ht="15.6" customHeight="1">
      <c r="A101" s="11"/>
      <c r="B101" s="76"/>
      <c r="C101" s="227" t="s">
        <v>54</v>
      </c>
      <c r="D101" s="217" t="s">
        <v>37</v>
      </c>
      <c r="E101" s="197">
        <v>130239.85</v>
      </c>
      <c r="F101" s="229"/>
      <c r="G101" s="218">
        <v>130239.85</v>
      </c>
      <c r="H101" s="219">
        <f t="shared" si="17"/>
        <v>1</v>
      </c>
    </row>
    <row r="102" spans="1:12" ht="16.2" customHeight="1">
      <c r="A102" s="11"/>
      <c r="B102" s="76"/>
      <c r="C102" s="227" t="s">
        <v>55</v>
      </c>
      <c r="D102" s="217" t="s">
        <v>38</v>
      </c>
      <c r="E102" s="197">
        <v>10489.77</v>
      </c>
      <c r="F102" s="229"/>
      <c r="G102" s="218">
        <v>10489.77</v>
      </c>
      <c r="H102" s="219">
        <f t="shared" si="17"/>
        <v>1</v>
      </c>
    </row>
    <row r="103" spans="1:12" ht="15.6" customHeight="1">
      <c r="A103" s="11"/>
      <c r="B103" s="76"/>
      <c r="C103" s="227" t="s">
        <v>26</v>
      </c>
      <c r="D103" s="217" t="s">
        <v>27</v>
      </c>
      <c r="E103" s="197">
        <v>431914.59</v>
      </c>
      <c r="F103" s="229"/>
      <c r="G103" s="218">
        <v>431914.59</v>
      </c>
      <c r="H103" s="219">
        <f t="shared" si="17"/>
        <v>1</v>
      </c>
    </row>
    <row r="104" spans="1:12" ht="22.2" customHeight="1">
      <c r="A104" s="11"/>
      <c r="B104" s="76"/>
      <c r="C104" s="227" t="s">
        <v>28</v>
      </c>
      <c r="D104" s="268" t="s">
        <v>81</v>
      </c>
      <c r="E104" s="197">
        <v>220.5</v>
      </c>
      <c r="F104" s="229"/>
      <c r="G104" s="218">
        <v>220.5</v>
      </c>
      <c r="H104" s="219">
        <f t="shared" si="17"/>
        <v>1</v>
      </c>
    </row>
    <row r="105" spans="1:12" ht="15.6" customHeight="1">
      <c r="A105" s="11"/>
      <c r="B105" s="76"/>
      <c r="C105" s="227" t="s">
        <v>33</v>
      </c>
      <c r="D105" s="228" t="s">
        <v>34</v>
      </c>
      <c r="E105" s="197">
        <v>4253.34</v>
      </c>
      <c r="F105" s="229"/>
      <c r="G105" s="218">
        <v>4253.34</v>
      </c>
      <c r="H105" s="219">
        <f t="shared" si="17"/>
        <v>1</v>
      </c>
    </row>
    <row r="106" spans="1:12" ht="24.6" customHeight="1">
      <c r="A106" s="11"/>
      <c r="B106" s="76"/>
      <c r="C106" s="220" t="s">
        <v>59</v>
      </c>
      <c r="D106" s="214" t="s">
        <v>40</v>
      </c>
      <c r="E106" s="221">
        <v>4263.22</v>
      </c>
      <c r="F106" s="222"/>
      <c r="G106" s="215">
        <v>4263.22</v>
      </c>
      <c r="H106" s="216">
        <f t="shared" si="17"/>
        <v>1</v>
      </c>
    </row>
    <row r="107" spans="1:12" ht="18.75" customHeight="1">
      <c r="A107" s="211"/>
      <c r="B107" s="111" t="s">
        <v>71</v>
      </c>
      <c r="C107" s="122"/>
      <c r="D107" s="123" t="s">
        <v>75</v>
      </c>
      <c r="E107" s="131">
        <f>E108</f>
        <v>672.18</v>
      </c>
      <c r="F107" s="132" t="s">
        <v>62</v>
      </c>
      <c r="G107" s="131">
        <f>G108</f>
        <v>672.18</v>
      </c>
      <c r="H107" s="130">
        <f>G107/E107</f>
        <v>1</v>
      </c>
    </row>
    <row r="108" spans="1:12" ht="17.25" customHeight="1">
      <c r="A108" s="185"/>
      <c r="B108" s="115"/>
      <c r="C108" s="115" t="s">
        <v>31</v>
      </c>
      <c r="D108" s="224" t="s">
        <v>32</v>
      </c>
      <c r="E108" s="274">
        <v>672.18</v>
      </c>
      <c r="F108" s="275" t="s">
        <v>63</v>
      </c>
      <c r="G108" s="274">
        <v>672.18</v>
      </c>
      <c r="H108" s="133">
        <f>G108/E108</f>
        <v>1</v>
      </c>
    </row>
    <row r="109" spans="1:12" ht="48" customHeight="1">
      <c r="A109" s="134"/>
      <c r="B109" s="113" t="s">
        <v>79</v>
      </c>
      <c r="C109" s="113"/>
      <c r="D109" s="276" t="s">
        <v>87</v>
      </c>
      <c r="E109" s="109">
        <f>E110</f>
        <v>46768</v>
      </c>
      <c r="F109" s="277"/>
      <c r="G109" s="109">
        <f>G110</f>
        <v>46768</v>
      </c>
      <c r="H109" s="278">
        <f t="shared" ref="H109:H110" si="18">G109/E109</f>
        <v>1</v>
      </c>
      <c r="K109" s="337"/>
      <c r="L109" s="300"/>
    </row>
    <row r="110" spans="1:12" ht="17.25" customHeight="1" thickBot="1">
      <c r="A110" s="302"/>
      <c r="B110" s="263"/>
      <c r="C110" s="263" t="s">
        <v>61</v>
      </c>
      <c r="D110" s="279" t="s">
        <v>41</v>
      </c>
      <c r="E110" s="280">
        <v>46768</v>
      </c>
      <c r="F110" s="281"/>
      <c r="G110" s="280">
        <v>46768</v>
      </c>
      <c r="H110" s="282">
        <f t="shared" si="18"/>
        <v>1</v>
      </c>
    </row>
    <row r="111" spans="1:12" ht="17.399999999999999" customHeight="1" thickBot="1">
      <c r="A111" s="356" t="s">
        <v>64</v>
      </c>
      <c r="B111" s="357"/>
      <c r="C111" s="357"/>
      <c r="D111" s="357"/>
      <c r="E111" s="253">
        <f>E56+E64+E74+E83+E87+E79</f>
        <v>19784707.140000001</v>
      </c>
      <c r="F111" s="253">
        <f>F56+F64+F74+F83+F87+F79</f>
        <v>19863852.759999998</v>
      </c>
      <c r="G111" s="253">
        <f>G56+G64+G74+G83+G87+G79</f>
        <v>19784532.039999999</v>
      </c>
      <c r="H111" s="254">
        <v>0.999</v>
      </c>
    </row>
  </sheetData>
  <sheetProtection selectLockedCells="1" selectUnlockedCells="1"/>
  <mergeCells count="25">
    <mergeCell ref="F3:H3"/>
    <mergeCell ref="B8:G8"/>
    <mergeCell ref="B11:G11"/>
    <mergeCell ref="B12:G12"/>
    <mergeCell ref="B15:B16"/>
    <mergeCell ref="G15:G16"/>
    <mergeCell ref="A18:H18"/>
    <mergeCell ref="A111:D111"/>
    <mergeCell ref="E74:F74"/>
    <mergeCell ref="A55:H55"/>
    <mergeCell ref="E75:F75"/>
    <mergeCell ref="A50:D50"/>
    <mergeCell ref="E56:F56"/>
    <mergeCell ref="A53:H53"/>
    <mergeCell ref="E22:F22"/>
    <mergeCell ref="E27:F27"/>
    <mergeCell ref="E28:F28"/>
    <mergeCell ref="E29:F29"/>
    <mergeCell ref="E23:F23"/>
    <mergeCell ref="E24:F24"/>
    <mergeCell ref="K21:L21"/>
    <mergeCell ref="K43:L43"/>
    <mergeCell ref="A31:H31"/>
    <mergeCell ref="A33:H33"/>
    <mergeCell ref="A95:H95"/>
  </mergeCells>
  <pageMargins left="0.70866141732283472" right="0.70866141732283472" top="0.74803149606299213" bottom="0.74803149606299213" header="0.51181102362204722" footer="0.51181102362204722"/>
  <pageSetup paperSize="9" firstPageNumber="29" orientation="portrait" useFirstPageNumber="1" r:id="rId1"/>
  <headerFooter alignWithMargins="0">
    <oddFooter>&amp;C&amp;9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e.m.werder</cp:lastModifiedBy>
  <cp:lastPrinted>2022-03-21T13:51:23Z</cp:lastPrinted>
  <dcterms:created xsi:type="dcterms:W3CDTF">2019-03-20T12:48:46Z</dcterms:created>
  <dcterms:modified xsi:type="dcterms:W3CDTF">2022-03-23T11:50:56Z</dcterms:modified>
</cp:coreProperties>
</file>