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D:\Sprawozdanie za 2022 r\"/>
    </mc:Choice>
  </mc:AlternateContent>
  <xr:revisionPtr revIDLastSave="0" documentId="13_ncr:1_{15BDB29E-5F45-409A-8B12-3AC61FF811FB}" xr6:coauthVersionLast="47" xr6:coauthVersionMax="47" xr10:uidLastSave="{00000000-0000-0000-0000-000000000000}"/>
  <bookViews>
    <workbookView xWindow="-108" yWindow="-108" windowWidth="23256" windowHeight="12576" tabRatio="961" xr2:uid="{00000000-000D-0000-FFFF-FFFF00000000}"/>
  </bookViews>
  <sheets>
    <sheet name="Arkusz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2" l="1"/>
  <c r="H77" i="2"/>
  <c r="H54" i="2"/>
  <c r="F42" i="2"/>
  <c r="G42" i="2"/>
  <c r="E42" i="2"/>
  <c r="F99" i="2"/>
  <c r="F56" i="2"/>
  <c r="F71" i="2"/>
  <c r="F72" i="2"/>
  <c r="G72" i="2"/>
  <c r="G71" i="2" s="1"/>
  <c r="E72" i="2"/>
  <c r="E71" i="2" s="1"/>
  <c r="F80" i="2"/>
  <c r="G80" i="2"/>
  <c r="E80" i="2"/>
  <c r="H30" i="2"/>
  <c r="H29" i="2"/>
  <c r="H28" i="2"/>
  <c r="H76" i="2"/>
  <c r="H74" i="2"/>
  <c r="H73" i="2"/>
  <c r="H27" i="2"/>
  <c r="G26" i="2"/>
  <c r="E26" i="2"/>
  <c r="E25" i="2" s="1"/>
  <c r="H93" i="2"/>
  <c r="G57" i="2"/>
  <c r="G56" i="2" s="1"/>
  <c r="E57" i="2"/>
  <c r="E56" i="2" s="1"/>
  <c r="F40" i="2"/>
  <c r="G40" i="2"/>
  <c r="E40" i="2"/>
  <c r="G23" i="2"/>
  <c r="G22" i="2" s="1"/>
  <c r="E23" i="2"/>
  <c r="E22" i="2" s="1"/>
  <c r="H71" i="2" l="1"/>
  <c r="H72" i="2"/>
  <c r="H26" i="2"/>
  <c r="G25" i="2"/>
  <c r="H25" i="2" s="1"/>
  <c r="G97" i="2" l="1"/>
  <c r="E97" i="2"/>
  <c r="G95" i="2"/>
  <c r="E95" i="2"/>
  <c r="G88" i="2"/>
  <c r="E88" i="2"/>
  <c r="E79" i="2" s="1"/>
  <c r="H90" i="2"/>
  <c r="H91" i="2"/>
  <c r="H94" i="2"/>
  <c r="G68" i="2"/>
  <c r="G67" i="2" s="1"/>
  <c r="E68" i="2"/>
  <c r="E67" i="2" s="1"/>
  <c r="G63" i="2"/>
  <c r="G62" i="2" s="1"/>
  <c r="E63" i="2"/>
  <c r="E62" i="2" s="1"/>
  <c r="G48" i="2"/>
  <c r="G47" i="2" s="1"/>
  <c r="E48" i="2"/>
  <c r="E47" i="2" s="1"/>
  <c r="G38" i="2"/>
  <c r="E38" i="2"/>
  <c r="G36" i="2"/>
  <c r="E36" i="2"/>
  <c r="G34" i="2"/>
  <c r="E34" i="2"/>
  <c r="H23" i="2"/>
  <c r="H24" i="2"/>
  <c r="G20" i="2"/>
  <c r="G19" i="2" s="1"/>
  <c r="E20" i="2"/>
  <c r="E19" i="2" s="1"/>
  <c r="G17" i="2"/>
  <c r="G16" i="2" s="1"/>
  <c r="E17" i="2"/>
  <c r="E16" i="2" s="1"/>
  <c r="H49" i="2"/>
  <c r="H69" i="2"/>
  <c r="H83" i="2"/>
  <c r="H81" i="2"/>
  <c r="H82" i="2"/>
  <c r="H84" i="2"/>
  <c r="H85" i="2"/>
  <c r="H86" i="2"/>
  <c r="H87" i="2"/>
  <c r="H64" i="2"/>
  <c r="H65" i="2"/>
  <c r="H66" i="2"/>
  <c r="H37" i="2"/>
  <c r="H35" i="2"/>
  <c r="H18" i="2"/>
  <c r="H21" i="2"/>
  <c r="H39" i="2"/>
  <c r="H48" i="2"/>
  <c r="H50" i="2"/>
  <c r="H51" i="2"/>
  <c r="H52" i="2"/>
  <c r="H53" i="2"/>
  <c r="H55" i="2"/>
  <c r="H58" i="2"/>
  <c r="H59" i="2"/>
  <c r="H60" i="2"/>
  <c r="H70" i="2"/>
  <c r="H96" i="2"/>
  <c r="E99" i="2" l="1"/>
  <c r="G79" i="2"/>
  <c r="G99" i="2" s="1"/>
  <c r="E33" i="2"/>
  <c r="G33" i="2"/>
  <c r="H22" i="2"/>
  <c r="H20" i="2"/>
  <c r="H63" i="2"/>
  <c r="H57" i="2"/>
  <c r="H19" i="2"/>
  <c r="H34" i="2"/>
  <c r="H38" i="2"/>
  <c r="H95" i="2"/>
  <c r="H68" i="2"/>
  <c r="H67" i="2"/>
  <c r="H88" i="2"/>
  <c r="H16" i="2"/>
  <c r="H80" i="2"/>
  <c r="H17" i="2"/>
  <c r="H36" i="2"/>
  <c r="H62" i="2" l="1"/>
  <c r="H56" i="2"/>
  <c r="H33" i="2"/>
</calcChain>
</file>

<file path=xl/sharedStrings.xml><?xml version="1.0" encoding="utf-8"?>
<sst xmlns="http://schemas.openxmlformats.org/spreadsheetml/2006/main" count="178" uniqueCount="92">
  <si>
    <t>Załącznik Nr 5</t>
  </si>
  <si>
    <t>do Zarządzenia Nr …./2016</t>
  </si>
  <si>
    <t>Burmistrza Miasta i Gminy</t>
  </si>
  <si>
    <t>C h o r z e l e</t>
  </si>
  <si>
    <t>z dnia ... marca 2016 r.</t>
  </si>
  <si>
    <t>S P R A W O Z D A N I E</t>
  </si>
  <si>
    <t xml:space="preserve"> Z   WYKONANIA   PLANU  FINANSOWEGO  DOCHODÓW I WYDATKÓW ZADAŃ  </t>
  </si>
  <si>
    <t>ZLECONYCH  I   INNYCH   ZADAŃ   ZLECONYCH   GMINIE (ZWIĄZKOM GMIN)</t>
  </si>
  <si>
    <t xml:space="preserve">Z   ZAKRESU   ADMINISTRACJI   RZĄDOWEJ </t>
  </si>
  <si>
    <t>T r e ś ć</t>
  </si>
  <si>
    <t xml:space="preserve">Plan po </t>
  </si>
  <si>
    <t>Wykonanie</t>
  </si>
  <si>
    <t>%</t>
  </si>
  <si>
    <t>Dział</t>
  </si>
  <si>
    <t>Rozdział</t>
  </si>
  <si>
    <t>§</t>
  </si>
  <si>
    <t>zmianach</t>
  </si>
  <si>
    <t>wykonania</t>
  </si>
  <si>
    <t>D O C H O D Y</t>
  </si>
  <si>
    <t>010</t>
  </si>
  <si>
    <t>01095</t>
  </si>
  <si>
    <t>Pozostała działalność</t>
  </si>
  <si>
    <t>Urzędy wojewódzkie</t>
  </si>
  <si>
    <t>Ogółem dochody</t>
  </si>
  <si>
    <t>WYDATKI</t>
  </si>
  <si>
    <t>846 395,04</t>
  </si>
  <si>
    <t>4110</t>
  </si>
  <si>
    <t>Składki na ubezpieczenia społeczne</t>
  </si>
  <si>
    <t>4120</t>
  </si>
  <si>
    <t>4170</t>
  </si>
  <si>
    <t>Wynagrodzenia bezosobowe</t>
  </si>
  <si>
    <t>4210</t>
  </si>
  <si>
    <t>Zakup materiałów i wyposażenia</t>
  </si>
  <si>
    <t>4300</t>
  </si>
  <si>
    <t>Zakup usług pozostałych</t>
  </si>
  <si>
    <t>4430</t>
  </si>
  <si>
    <t>Różne opłaty i składki</t>
  </si>
  <si>
    <t>Wynagrodzenia osobowe pracowników</t>
  </si>
  <si>
    <t>Dodatkowe wynagrodzenie roczne</t>
  </si>
  <si>
    <t>Świadczenia społeczne</t>
  </si>
  <si>
    <t>Odpisy na zakładowy fundusz świadczeń socjalnych</t>
  </si>
  <si>
    <t>Składki na ubezpieczenie zdrowotne</t>
  </si>
  <si>
    <t>Rolnictwo i łowiectwo</t>
  </si>
  <si>
    <t>2010</t>
  </si>
  <si>
    <t>750</t>
  </si>
  <si>
    <t>Administracja publiczna</t>
  </si>
  <si>
    <t>75011</t>
  </si>
  <si>
    <t>801</t>
  </si>
  <si>
    <t>Oświata i wychowanie</t>
  </si>
  <si>
    <t xml:space="preserve">Świadczenie wychowawcze </t>
  </si>
  <si>
    <t>2060</t>
  </si>
  <si>
    <t>Świadczenia rodzinne, świadczenia z funduszu alimentacyjnego oraz składki na ubezpieczenia emerytalne i rentowe z ubezpieczenia społecznego</t>
  </si>
  <si>
    <t>153 921,35</t>
  </si>
  <si>
    <t>4010</t>
  </si>
  <si>
    <t>4040</t>
  </si>
  <si>
    <t>15 865 060,86</t>
  </si>
  <si>
    <t>4240</t>
  </si>
  <si>
    <t>3110</t>
  </si>
  <si>
    <t>4440</t>
  </si>
  <si>
    <t xml:space="preserve">Odpisy na zakładowy fundusz świadczeń socjalnych </t>
  </si>
  <si>
    <t>4130</t>
  </si>
  <si>
    <t>240 189,00</t>
  </si>
  <si>
    <t>989,00</t>
  </si>
  <si>
    <t>Ogółem wydatki :</t>
  </si>
  <si>
    <t>Urzędy naczelnych organów władzy państwowej, kontroli i ochrony prawa oraz sądownictwa</t>
  </si>
  <si>
    <t>Urzędy naczelnych organów władzy państwowej, kontroli i ochrony prawa</t>
  </si>
  <si>
    <t>751</t>
  </si>
  <si>
    <t>75101</t>
  </si>
  <si>
    <t>85501</t>
  </si>
  <si>
    <t>85502</t>
  </si>
  <si>
    <t>85503</t>
  </si>
  <si>
    <t>855</t>
  </si>
  <si>
    <t>Rodzina</t>
  </si>
  <si>
    <t xml:space="preserve">Świadczenia rodzinne, świadczenie z funduszu alimentacyjnego oraz składki na ubezpieczenia emerytalne i rentowe z ubezpieczenia społecznego
</t>
  </si>
  <si>
    <t>Karta Dużej Rodziny</t>
  </si>
  <si>
    <t>Zakup środków dydaktycznych i książek</t>
  </si>
  <si>
    <t>80153</t>
  </si>
  <si>
    <t>Zapewnienie uczniom prawa do bezpłatnego dostępu do podręczników, materiałów edukacyjnych lub materiałów ćwiczeniowych</t>
  </si>
  <si>
    <t>85513</t>
  </si>
  <si>
    <t>Składki na Fundusz Pracy oraz  Fundusz Solidarnościowy</t>
  </si>
  <si>
    <t>Dotacja celowa otrzymana z budżetu państwa na realizację zadań bieżących z zakresu administracji rządowej oraz innych zadań zleconych gminie (związkom gmin, związkom powiatowo-gminnym) ustawami</t>
  </si>
  <si>
    <t>Dotacja celowa otrzymana z budżetu państwa na zadania bieżące z zakresu administracji rządowej zlecone
gminom (związkom gmin, związkom powiatowo-gminnym), związane z realizacją świadczenia wychowawczego
stanowiącego pomoc państwa w wychowywaniu dzieci</t>
  </si>
  <si>
    <t>Składki na ubezpieczenie zdrowotne opłacane za osoby pobierające niektóre świadczenia rodzinne oraz za osoby pobierające zasiłki dla opiekunów</t>
  </si>
  <si>
    <t>4700</t>
  </si>
  <si>
    <t>Pomoc społeczna</t>
  </si>
  <si>
    <t>Pozostała działaność</t>
  </si>
  <si>
    <t>za  2 0 2 2   ROK</t>
  </si>
  <si>
    <t>Szkolenia pracowników niebedących członkami korpusu służby cywilnej</t>
  </si>
  <si>
    <t>852</t>
  </si>
  <si>
    <t>85295</t>
  </si>
  <si>
    <t>do Zarządzenia Nr 79/2023</t>
  </si>
  <si>
    <t>z dnia 23 marca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</si>
</sst>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\-??\ _z_ł_-;_-@_-"/>
    <numFmt numFmtId="165" formatCode="_-* #,##0\ _z_ł_-;\-* #,##0\ _z_ł_-;_-* &quot;- &quot;_z_ł_-;_-@_-"/>
    <numFmt numFmtId="166" formatCode="_-* #,##0.0\ _z_ł_-;\-* #,##0.0\ _z_ł_-;_-* \-?\ _z_ł_-;_-@_-"/>
    <numFmt numFmtId="167" formatCode="0.0%"/>
    <numFmt numFmtId="168" formatCode="#,###.00"/>
  </numFmts>
  <fonts count="41">
    <font>
      <sz val="10"/>
      <name val="Arial CE"/>
      <family val="2"/>
      <charset val="238"/>
    </font>
    <font>
      <sz val="10"/>
      <name val="Book Antiqua"/>
      <family val="1"/>
      <charset val="238"/>
    </font>
    <font>
      <sz val="8"/>
      <name val="Book Antiqua"/>
      <family val="1"/>
      <charset val="238"/>
    </font>
    <font>
      <sz val="8"/>
      <name val="Arial CE"/>
      <family val="2"/>
      <charset val="238"/>
    </font>
    <font>
      <b/>
      <sz val="11"/>
      <name val="Book Antiqua"/>
      <family val="1"/>
      <charset val="238"/>
    </font>
    <font>
      <b/>
      <sz val="10"/>
      <name val="Book Antiqua"/>
      <family val="1"/>
      <charset val="238"/>
    </font>
    <font>
      <b/>
      <sz val="9"/>
      <name val="Book Antiqua"/>
      <family val="1"/>
      <charset val="238"/>
    </font>
    <font>
      <b/>
      <sz val="7"/>
      <name val="Book Antiqua"/>
      <family val="1"/>
      <charset val="238"/>
    </font>
    <font>
      <b/>
      <sz val="8"/>
      <name val="Book Antiqua"/>
      <family val="1"/>
      <charset val="238"/>
    </font>
    <font>
      <i/>
      <sz val="8.25"/>
      <color indexed="8"/>
      <name val="Cambria"/>
      <family val="1"/>
      <charset val="238"/>
    </font>
    <font>
      <sz val="8.25"/>
      <color indexed="8"/>
      <name val="Cambria"/>
      <family val="1"/>
      <charset val="238"/>
    </font>
    <font>
      <sz val="8.5"/>
      <color indexed="8"/>
      <name val="Cambria"/>
      <family val="1"/>
      <charset val="238"/>
    </font>
    <font>
      <b/>
      <sz val="8.25"/>
      <color indexed="8"/>
      <name val="Cambria"/>
      <family val="1"/>
      <charset val="238"/>
    </font>
    <font>
      <b/>
      <sz val="8.5"/>
      <name val="Cambria"/>
      <family val="1"/>
      <charset val="238"/>
    </font>
    <font>
      <sz val="8.5"/>
      <name val="Cambria"/>
      <family val="1"/>
      <charset val="238"/>
    </font>
    <font>
      <i/>
      <sz val="8.5"/>
      <name val="Cambria"/>
      <family val="1"/>
      <charset val="238"/>
    </font>
    <font>
      <sz val="12"/>
      <color indexed="8"/>
      <name val="Cambria"/>
      <family val="1"/>
      <charset val="238"/>
    </font>
    <font>
      <i/>
      <sz val="12"/>
      <color indexed="8"/>
      <name val="Cambria"/>
      <family val="1"/>
      <charset val="238"/>
    </font>
    <font>
      <b/>
      <sz val="10"/>
      <color indexed="8"/>
      <name val="Cambria"/>
      <family val="1"/>
      <charset val="238"/>
    </font>
    <font>
      <b/>
      <sz val="8.25"/>
      <name val="Cambria"/>
      <family val="1"/>
      <charset val="238"/>
    </font>
    <font>
      <i/>
      <sz val="8.5"/>
      <color indexed="8"/>
      <name val="Cambria"/>
      <family val="1"/>
      <charset val="238"/>
    </font>
    <font>
      <b/>
      <sz val="8"/>
      <color indexed="8"/>
      <name val="Cambria"/>
      <family val="1"/>
      <charset val="238"/>
    </font>
    <font>
      <b/>
      <sz val="8.5"/>
      <color indexed="8"/>
      <name val="Cambria"/>
      <family val="1"/>
      <charset val="238"/>
    </font>
    <font>
      <sz val="8.25"/>
      <color indexed="8"/>
      <name val="Arial"/>
      <family val="2"/>
      <charset val="238"/>
    </font>
    <font>
      <b/>
      <sz val="10"/>
      <name val="Cambria"/>
      <family val="1"/>
      <charset val="238"/>
    </font>
    <font>
      <sz val="10"/>
      <name val="Arial CE"/>
      <family val="2"/>
      <charset val="238"/>
    </font>
    <font>
      <sz val="11"/>
      <color indexed="8"/>
      <name val="Czcionka tekstu podstawowego"/>
    </font>
    <font>
      <b/>
      <sz val="9"/>
      <name val="Cambria"/>
      <family val="1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8.25"/>
      <color indexed="8"/>
      <name val="Arial"/>
      <family val="2"/>
      <charset val="238"/>
    </font>
    <font>
      <b/>
      <sz val="9"/>
      <color indexed="8"/>
      <name val="Cambria"/>
      <family val="1"/>
      <charset val="238"/>
    </font>
    <font>
      <sz val="8.5"/>
      <color indexed="8"/>
      <name val="Cambria"/>
      <family val="1"/>
      <charset val="238"/>
      <scheme val="major"/>
    </font>
    <font>
      <i/>
      <sz val="8.5"/>
      <color indexed="8"/>
      <name val="Cambria"/>
      <family val="1"/>
      <charset val="238"/>
      <scheme val="major"/>
    </font>
    <font>
      <i/>
      <sz val="8.25"/>
      <color indexed="8"/>
      <name val="Cambria"/>
      <family val="1"/>
      <charset val="238"/>
      <scheme val="major"/>
    </font>
    <font>
      <b/>
      <sz val="8.25"/>
      <color indexed="8"/>
      <name val="Cambria"/>
      <family val="1"/>
      <charset val="238"/>
      <scheme val="major"/>
    </font>
    <font>
      <sz val="8.25"/>
      <color indexed="8"/>
      <name val="Cambria"/>
      <family val="1"/>
      <charset val="238"/>
      <scheme val="major"/>
    </font>
    <font>
      <b/>
      <sz val="8.5"/>
      <color indexed="8"/>
      <name val="Cambria"/>
      <family val="1"/>
      <charset val="238"/>
      <scheme val="major"/>
    </font>
    <font>
      <sz val="6"/>
      <color indexed="8"/>
      <name val="Arial"/>
      <family val="2"/>
      <charset val="238"/>
    </font>
    <font>
      <sz val="6"/>
      <name val="Arial CE"/>
      <family val="2"/>
      <charset val="238"/>
    </font>
    <font>
      <sz val="4"/>
      <name val="Arial CE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0"/>
      </patternFill>
    </fill>
    <fill>
      <patternFill patternType="solid">
        <fgColor indexed="11"/>
        <bgColor indexed="49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23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3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25" fillId="0" borderId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9" fontId="25" fillId="0" borderId="0" applyFill="0" applyBorder="0" applyAlignment="0" applyProtection="0"/>
  </cellStyleXfs>
  <cellXfs count="341">
    <xf numFmtId="0" fontId="0" fillId="0" borderId="0" xfId="0"/>
    <xf numFmtId="0" fontId="1" fillId="0" borderId="0" xfId="0" applyFont="1"/>
    <xf numFmtId="4" fontId="1" fillId="0" borderId="0" xfId="1" applyNumberFormat="1" applyFont="1" applyAlignment="1">
      <alignment horizontal="left" indent="1"/>
    </xf>
    <xf numFmtId="165" fontId="2" fillId="0" borderId="0" xfId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9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3" fontId="5" fillId="0" borderId="2" xfId="1" applyNumberFormat="1" applyFont="1" applyBorder="1" applyAlignment="1">
      <alignment horizontal="center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left" vertical="center" wrapText="1"/>
    </xf>
    <xf numFmtId="4" fontId="13" fillId="3" borderId="17" xfId="1" applyNumberFormat="1" applyFont="1" applyFill="1" applyBorder="1"/>
    <xf numFmtId="166" fontId="14" fillId="3" borderId="18" xfId="1" applyNumberFormat="1" applyFont="1" applyFill="1" applyBorder="1" applyAlignment="1">
      <alignment horizontal="center"/>
    </xf>
    <xf numFmtId="0" fontId="1" fillId="3" borderId="4" xfId="0" applyFont="1" applyFill="1" applyBorder="1"/>
    <xf numFmtId="0" fontId="9" fillId="3" borderId="6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left" vertical="center" wrapText="1"/>
    </xf>
    <xf numFmtId="166" fontId="15" fillId="3" borderId="19" xfId="1" applyNumberFormat="1" applyFont="1" applyFill="1" applyBorder="1" applyAlignment="1">
      <alignment horizontal="center"/>
    </xf>
    <xf numFmtId="167" fontId="15" fillId="3" borderId="20" xfId="1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21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4" fontId="12" fillId="3" borderId="2" xfId="0" applyNumberFormat="1" applyFont="1" applyFill="1" applyBorder="1" applyAlignment="1">
      <alignment horizontal="right" vertical="center" wrapText="1"/>
    </xf>
    <xf numFmtId="167" fontId="12" fillId="3" borderId="2" xfId="5" applyNumberFormat="1" applyFont="1" applyFill="1" applyBorder="1" applyAlignment="1">
      <alignment horizontal="right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left" vertical="center" wrapText="1"/>
    </xf>
    <xf numFmtId="4" fontId="9" fillId="3" borderId="23" xfId="0" applyNumberFormat="1" applyFont="1" applyFill="1" applyBorder="1" applyAlignment="1">
      <alignment horizontal="right" vertical="center" wrapText="1"/>
    </xf>
    <xf numFmtId="167" fontId="9" fillId="3" borderId="23" xfId="5" applyNumberFormat="1" applyFont="1" applyFill="1" applyBorder="1" applyAlignment="1">
      <alignment horizontal="right" vertical="center" wrapText="1"/>
    </xf>
    <xf numFmtId="0" fontId="5" fillId="0" borderId="15" xfId="0" applyFont="1" applyBorder="1" applyAlignment="1">
      <alignment horizontal="center"/>
    </xf>
    <xf numFmtId="3" fontId="5" fillId="0" borderId="8" xfId="1" applyNumberFormat="1" applyFont="1" applyBorder="1" applyAlignment="1">
      <alignment horizontal="center"/>
    </xf>
    <xf numFmtId="0" fontId="0" fillId="0" borderId="24" xfId="0" applyBorder="1"/>
    <xf numFmtId="165" fontId="6" fillId="0" borderId="9" xfId="1" applyNumberFormat="1" applyFont="1" applyBorder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49" fontId="9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12" fillId="3" borderId="14" xfId="0" applyFont="1" applyFill="1" applyBorder="1" applyAlignment="1">
      <alignment horizontal="right" vertical="center" wrapText="1"/>
    </xf>
    <xf numFmtId="49" fontId="16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7" fillId="3" borderId="23" xfId="0" applyNumberFormat="1" applyFont="1" applyFill="1" applyBorder="1" applyAlignment="1" applyProtection="1">
      <alignment horizontal="center" vertical="center" wrapText="1"/>
      <protection locked="0"/>
    </xf>
    <xf numFmtId="4" fontId="9" fillId="3" borderId="0" xfId="0" applyNumberFormat="1" applyFont="1" applyFill="1" applyAlignment="1">
      <alignment horizontal="right" vertical="center" wrapText="1"/>
    </xf>
    <xf numFmtId="0" fontId="9" fillId="3" borderId="0" xfId="0" applyFont="1" applyFill="1" applyAlignment="1">
      <alignment horizontal="right" vertical="center" wrapText="1"/>
    </xf>
    <xf numFmtId="167" fontId="10" fillId="3" borderId="3" xfId="5" applyNumberFormat="1" applyFont="1" applyFill="1" applyBorder="1" applyAlignment="1">
      <alignment horizontal="right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right" vertical="center" wrapText="1"/>
    </xf>
    <xf numFmtId="4" fontId="10" fillId="3" borderId="12" xfId="0" applyNumberFormat="1" applyFont="1" applyFill="1" applyBorder="1" applyAlignment="1">
      <alignment horizontal="right" vertical="center" wrapText="1"/>
    </xf>
    <xf numFmtId="49" fontId="9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9" fillId="3" borderId="23" xfId="0" applyFont="1" applyFill="1" applyBorder="1" applyAlignment="1">
      <alignment horizontal="right" vertical="center" wrapText="1"/>
    </xf>
    <xf numFmtId="167" fontId="10" fillId="3" borderId="23" xfId="5" applyNumberFormat="1" applyFont="1" applyFill="1" applyBorder="1" applyAlignment="1">
      <alignment horizontal="right" vertical="center" wrapText="1"/>
    </xf>
    <xf numFmtId="168" fontId="10" fillId="3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12" xfId="0" applyFont="1" applyFill="1" applyBorder="1" applyAlignment="1">
      <alignment horizontal="right" vertical="center" wrapText="1"/>
    </xf>
    <xf numFmtId="168" fontId="10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3" xfId="0" applyNumberFormat="1" applyFont="1" applyFill="1" applyBorder="1" applyAlignment="1">
      <alignment horizontal="right" vertical="center" wrapText="1"/>
    </xf>
    <xf numFmtId="4" fontId="12" fillId="3" borderId="2" xfId="0" applyNumberFormat="1" applyFont="1" applyFill="1" applyBorder="1" applyAlignment="1" applyProtection="1">
      <alignment horizontal="right" vertical="center" wrapText="1"/>
      <protection locked="0"/>
    </xf>
    <xf numFmtId="167" fontId="1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Border="1"/>
    <xf numFmtId="167" fontId="10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0" xfId="0" applyBorder="1"/>
    <xf numFmtId="167" fontId="19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9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6" xfId="0" applyNumberFormat="1" applyFont="1" applyFill="1" applyBorder="1" applyAlignment="1" applyProtection="1">
      <alignment horizontal="center" vertical="center" wrapText="1"/>
      <protection locked="0"/>
    </xf>
    <xf numFmtId="167" fontId="9" fillId="3" borderId="23" xfId="0" applyNumberFormat="1" applyFont="1" applyFill="1" applyBorder="1" applyAlignment="1" applyProtection="1">
      <alignment horizontal="right" vertical="center" wrapText="1"/>
      <protection locked="0"/>
    </xf>
    <xf numFmtId="167" fontId="10" fillId="3" borderId="28" xfId="5" applyNumberFormat="1" applyFont="1" applyFill="1" applyBorder="1" applyAlignment="1">
      <alignment horizontal="right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9" fillId="8" borderId="76" xfId="2" applyFont="1" applyFill="1" applyBorder="1" applyAlignment="1">
      <alignment horizontal="center" vertical="center" wrapText="1"/>
    </xf>
    <xf numFmtId="0" fontId="9" fillId="8" borderId="77" xfId="2" applyFont="1" applyFill="1" applyBorder="1" applyAlignment="1">
      <alignment horizontal="center" vertical="center" wrapText="1"/>
    </xf>
    <xf numFmtId="0" fontId="12" fillId="8" borderId="78" xfId="2" applyFont="1" applyFill="1" applyBorder="1" applyAlignment="1">
      <alignment horizontal="center" vertical="center" wrapText="1"/>
    </xf>
    <xf numFmtId="0" fontId="12" fillId="8" borderId="79" xfId="2" applyFont="1" applyFill="1" applyBorder="1" applyAlignment="1">
      <alignment horizontal="center" vertical="center" wrapText="1"/>
    </xf>
    <xf numFmtId="4" fontId="12" fillId="8" borderId="78" xfId="2" applyNumberFormat="1" applyFont="1" applyFill="1" applyBorder="1" applyAlignment="1">
      <alignment horizontal="right" vertical="center" wrapText="1"/>
    </xf>
    <xf numFmtId="167" fontId="12" fillId="8" borderId="80" xfId="5" applyNumberFormat="1" applyFont="1" applyFill="1" applyBorder="1" applyAlignment="1">
      <alignment horizontal="right" vertical="center" wrapText="1"/>
    </xf>
    <xf numFmtId="49" fontId="1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23" xfId="0" applyNumberFormat="1" applyFont="1" applyFill="1" applyBorder="1" applyAlignment="1">
      <alignment horizontal="right" vertical="center" wrapText="1"/>
    </xf>
    <xf numFmtId="0" fontId="10" fillId="3" borderId="23" xfId="0" applyFont="1" applyFill="1" applyBorder="1" applyAlignment="1">
      <alignment horizontal="right" vertical="center" wrapText="1"/>
    </xf>
    <xf numFmtId="49" fontId="12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27" xfId="0" applyNumberFormat="1" applyFont="1" applyFill="1" applyBorder="1" applyAlignment="1" applyProtection="1">
      <alignment horizontal="left" vertical="center" wrapText="1"/>
      <protection locked="0"/>
    </xf>
    <xf numFmtId="167" fontId="12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32" fillId="4" borderId="12" xfId="0" applyNumberFormat="1" applyFont="1" applyFill="1" applyBorder="1" applyAlignment="1" applyProtection="1">
      <alignment horizontal="left" vertical="center" wrapText="1"/>
      <protection locked="0"/>
    </xf>
    <xf numFmtId="49" fontId="32" fillId="4" borderId="28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3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32" xfId="0" applyFont="1" applyFill="1" applyBorder="1" applyAlignment="1">
      <alignment horizontal="right" vertical="center" wrapText="1"/>
    </xf>
    <xf numFmtId="4" fontId="10" fillId="3" borderId="28" xfId="0" applyNumberFormat="1" applyFont="1" applyFill="1" applyBorder="1" applyAlignment="1">
      <alignment horizontal="right" vertical="center" wrapText="1"/>
    </xf>
    <xf numFmtId="168" fontId="12" fillId="9" borderId="31" xfId="0" applyNumberFormat="1" applyFont="1" applyFill="1" applyBorder="1" applyAlignment="1" applyProtection="1">
      <alignment horizontal="right" vertical="center" wrapText="1"/>
      <protection locked="0"/>
    </xf>
    <xf numFmtId="4" fontId="12" fillId="3" borderId="27" xfId="0" applyNumberFormat="1" applyFont="1" applyFill="1" applyBorder="1" applyAlignment="1">
      <alignment horizontal="right" vertical="center" wrapText="1"/>
    </xf>
    <xf numFmtId="167" fontId="12" fillId="3" borderId="27" xfId="5" applyNumberFormat="1" applyFont="1" applyFill="1" applyBorder="1" applyAlignment="1">
      <alignment horizontal="right" vertical="center" wrapText="1"/>
    </xf>
    <xf numFmtId="165" fontId="6" fillId="0" borderId="2" xfId="1" applyNumberFormat="1" applyFont="1" applyBorder="1" applyAlignment="1">
      <alignment horizontal="center" vertical="center"/>
    </xf>
    <xf numFmtId="166" fontId="14" fillId="3" borderId="21" xfId="1" applyNumberFormat="1" applyFont="1" applyFill="1" applyBorder="1" applyAlignment="1">
      <alignment horizontal="center" vertical="center"/>
    </xf>
    <xf numFmtId="49" fontId="17" fillId="3" borderId="13" xfId="0" applyNumberFormat="1" applyFont="1" applyFill="1" applyBorder="1" applyAlignment="1" applyProtection="1">
      <alignment horizontal="center" vertical="center" wrapText="1"/>
      <protection locked="0"/>
    </xf>
    <xf numFmtId="167" fontId="9" fillId="3" borderId="13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13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17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34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35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36" fillId="3" borderId="3" xfId="0" applyNumberFormat="1" applyFont="1" applyFill="1" applyBorder="1" applyAlignment="1" applyProtection="1">
      <alignment horizontal="left" vertical="center" wrapText="1"/>
      <protection locked="0"/>
    </xf>
    <xf numFmtId="0" fontId="35" fillId="8" borderId="78" xfId="2" applyFont="1" applyFill="1" applyBorder="1" applyAlignment="1">
      <alignment horizontal="left" vertical="center" wrapText="1"/>
    </xf>
    <xf numFmtId="49" fontId="35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34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7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34" fillId="3" borderId="3" xfId="0" applyNumberFormat="1" applyFont="1" applyFill="1" applyBorder="1" applyAlignment="1" applyProtection="1">
      <alignment horizontal="left" vertical="center" wrapText="1"/>
      <protection locked="0"/>
    </xf>
    <xf numFmtId="167" fontId="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7" fillId="8" borderId="81" xfId="2" applyFont="1" applyFill="1" applyBorder="1" applyAlignment="1">
      <alignment horizontal="center" vertical="center" wrapText="1"/>
    </xf>
    <xf numFmtId="0" fontId="34" fillId="8" borderId="81" xfId="2" applyFont="1" applyFill="1" applyBorder="1" applyAlignment="1">
      <alignment horizontal="left" vertical="center" wrapText="1"/>
    </xf>
    <xf numFmtId="167" fontId="9" fillId="8" borderId="81" xfId="5" applyNumberFormat="1" applyFont="1" applyFill="1" applyBorder="1" applyAlignment="1">
      <alignment horizontal="right" vertical="center" wrapText="1"/>
    </xf>
    <xf numFmtId="49" fontId="12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25" xfId="0" applyNumberFormat="1" applyFont="1" applyFill="1" applyBorder="1" applyAlignment="1" applyProtection="1">
      <alignment horizontal="center" vertical="center" wrapText="1"/>
      <protection locked="0"/>
    </xf>
    <xf numFmtId="167" fontId="9" fillId="3" borderId="3" xfId="0" applyNumberFormat="1" applyFont="1" applyFill="1" applyBorder="1" applyAlignment="1" applyProtection="1">
      <alignment horizontal="right" vertical="center" wrapText="1"/>
      <protection locked="0"/>
    </xf>
    <xf numFmtId="168" fontId="9" fillId="3" borderId="3" xfId="0" applyNumberFormat="1" applyFont="1" applyFill="1" applyBorder="1" applyAlignment="1" applyProtection="1">
      <alignment horizontal="right" vertical="center" wrapText="1"/>
      <protection locked="0"/>
    </xf>
    <xf numFmtId="168" fontId="23" fillId="5" borderId="3" xfId="0" applyNumberFormat="1" applyFont="1" applyFill="1" applyBorder="1" applyAlignment="1" applyProtection="1">
      <alignment horizontal="right" vertical="center" wrapText="1"/>
      <protection locked="0"/>
    </xf>
    <xf numFmtId="167" fontId="10" fillId="3" borderId="35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37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4" fontId="10" fillId="3" borderId="38" xfId="0" applyNumberFormat="1" applyFont="1" applyFill="1" applyBorder="1" applyAlignment="1">
      <alignment horizontal="right" vertical="center" wrapText="1"/>
    </xf>
    <xf numFmtId="0" fontId="10" fillId="3" borderId="3" xfId="0" applyFont="1" applyFill="1" applyBorder="1" applyAlignment="1">
      <alignment horizontal="center" vertical="center" wrapText="1"/>
    </xf>
    <xf numFmtId="4" fontId="15" fillId="3" borderId="6" xfId="1" applyNumberFormat="1" applyFont="1" applyFill="1" applyBorder="1"/>
    <xf numFmtId="167" fontId="13" fillId="3" borderId="40" xfId="1" applyNumberFormat="1" applyFont="1" applyFill="1" applyBorder="1" applyAlignment="1">
      <alignment horizontal="center"/>
    </xf>
    <xf numFmtId="4" fontId="14" fillId="3" borderId="41" xfId="1" applyNumberFormat="1" applyFont="1" applyFill="1" applyBorder="1" applyAlignment="1">
      <alignment vertical="center"/>
    </xf>
    <xf numFmtId="167" fontId="14" fillId="3" borderId="42" xfId="1" applyNumberFormat="1" applyFont="1" applyFill="1" applyBorder="1" applyAlignment="1">
      <alignment horizontal="center" vertical="center"/>
    </xf>
    <xf numFmtId="4" fontId="14" fillId="3" borderId="10" xfId="1" applyNumberFormat="1" applyFont="1" applyFill="1" applyBorder="1" applyAlignment="1">
      <alignment vertical="center"/>
    </xf>
    <xf numFmtId="4" fontId="15" fillId="3" borderId="43" xfId="1" applyNumberFormat="1" applyFont="1" applyFill="1" applyBorder="1"/>
    <xf numFmtId="0" fontId="6" fillId="2" borderId="44" xfId="0" applyFont="1" applyFill="1" applyBorder="1"/>
    <xf numFmtId="0" fontId="6" fillId="2" borderId="45" xfId="0" applyFont="1" applyFill="1" applyBorder="1"/>
    <xf numFmtId="0" fontId="5" fillId="2" borderId="45" xfId="0" applyFont="1" applyFill="1" applyBorder="1" applyAlignment="1">
      <alignment horizontal="center"/>
    </xf>
    <xf numFmtId="4" fontId="5" fillId="2" borderId="46" xfId="1" applyNumberFormat="1" applyFont="1" applyFill="1" applyBorder="1" applyAlignment="1">
      <alignment horizontal="right" indent="1"/>
    </xf>
    <xf numFmtId="0" fontId="0" fillId="0" borderId="47" xfId="0" applyBorder="1"/>
    <xf numFmtId="166" fontId="6" fillId="2" borderId="48" xfId="1" applyNumberFormat="1" applyFont="1" applyFill="1" applyBorder="1" applyAlignment="1">
      <alignment horizontal="center"/>
    </xf>
    <xf numFmtId="0" fontId="7" fillId="2" borderId="49" xfId="0" applyFont="1" applyFill="1" applyBorder="1"/>
    <xf numFmtId="0" fontId="7" fillId="2" borderId="50" xfId="0" applyFont="1" applyFill="1" applyBorder="1" applyAlignment="1">
      <alignment horizontal="center"/>
    </xf>
    <xf numFmtId="0" fontId="1" fillId="2" borderId="51" xfId="0" applyFont="1" applyFill="1" applyBorder="1"/>
    <xf numFmtId="4" fontId="5" fillId="2" borderId="51" xfId="1" applyNumberFormat="1" applyFont="1" applyFill="1" applyBorder="1" applyAlignment="1">
      <alignment horizontal="right" indent="1"/>
    </xf>
    <xf numFmtId="0" fontId="0" fillId="0" borderId="52" xfId="0" applyBorder="1"/>
    <xf numFmtId="166" fontId="7" fillId="2" borderId="53" xfId="1" applyNumberFormat="1" applyFont="1" applyFill="1" applyBorder="1" applyAlignment="1">
      <alignment horizontal="center"/>
    </xf>
    <xf numFmtId="49" fontId="34" fillId="4" borderId="12" xfId="4" applyNumberFormat="1" applyFont="1" applyFill="1" applyBorder="1" applyAlignment="1" applyProtection="1">
      <alignment horizontal="left" vertical="center" wrapText="1"/>
      <protection locked="0"/>
    </xf>
    <xf numFmtId="167" fontId="9" fillId="3" borderId="3" xfId="5" applyNumberFormat="1" applyFont="1" applyFill="1" applyBorder="1" applyAlignment="1">
      <alignment horizontal="right" vertical="center" wrapText="1"/>
    </xf>
    <xf numFmtId="49" fontId="9" fillId="3" borderId="23" xfId="0" applyNumberFormat="1" applyFont="1" applyFill="1" applyBorder="1" applyAlignment="1" applyProtection="1">
      <alignment horizontal="left" vertical="center" wrapText="1"/>
      <protection locked="0"/>
    </xf>
    <xf numFmtId="168" fontId="9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54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5" fillId="0" borderId="5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3" fontId="5" fillId="0" borderId="57" xfId="1" applyNumberFormat="1" applyFont="1" applyBorder="1" applyAlignment="1">
      <alignment horizontal="center"/>
    </xf>
    <xf numFmtId="0" fontId="0" fillId="0" borderId="58" xfId="0" applyBorder="1"/>
    <xf numFmtId="165" fontId="6" fillId="0" borderId="59" xfId="1" applyNumberFormat="1" applyFont="1" applyBorder="1" applyAlignment="1">
      <alignment horizontal="center"/>
    </xf>
    <xf numFmtId="4" fontId="33" fillId="4" borderId="13" xfId="0" applyNumberFormat="1" applyFont="1" applyFill="1" applyBorder="1" applyAlignment="1" applyProtection="1">
      <alignment horizontal="right" vertical="center" wrapText="1"/>
      <protection locked="0"/>
    </xf>
    <xf numFmtId="4" fontId="10" fillId="5" borderId="13" xfId="0" applyNumberFormat="1" applyFont="1" applyFill="1" applyBorder="1" applyAlignment="1" applyProtection="1">
      <alignment horizontal="right" vertical="center" wrapText="1"/>
      <protection locked="0"/>
    </xf>
    <xf numFmtId="4" fontId="33" fillId="4" borderId="33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2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6" fillId="8" borderId="82" xfId="2" applyFont="1" applyFill="1" applyBorder="1" applyAlignment="1">
      <alignment horizontal="center" vertical="center" wrapText="1"/>
    </xf>
    <xf numFmtId="0" fontId="16" fillId="8" borderId="83" xfId="2" applyFont="1" applyFill="1" applyBorder="1" applyAlignment="1">
      <alignment horizontal="center" vertical="center" wrapText="1"/>
    </xf>
    <xf numFmtId="49" fontId="12" fillId="3" borderId="61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54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60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62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63" xfId="0" applyNumberFormat="1" applyFont="1" applyFill="1" applyBorder="1" applyAlignment="1" applyProtection="1">
      <alignment horizontal="center" vertical="center" wrapText="1"/>
      <protection locked="0"/>
    </xf>
    <xf numFmtId="49" fontId="35" fillId="3" borderId="63" xfId="0" applyNumberFormat="1" applyFont="1" applyFill="1" applyBorder="1" applyAlignment="1" applyProtection="1">
      <alignment horizontal="left" vertical="center" wrapText="1"/>
      <protection locked="0"/>
    </xf>
    <xf numFmtId="4" fontId="19" fillId="3" borderId="63" xfId="0" applyNumberFormat="1" applyFont="1" applyFill="1" applyBorder="1" applyAlignment="1" applyProtection="1">
      <alignment horizontal="right" vertical="center" wrapText="1"/>
      <protection locked="0"/>
    </xf>
    <xf numFmtId="167" fontId="19" fillId="3" borderId="63" xfId="0" applyNumberFormat="1" applyFont="1" applyFill="1" applyBorder="1" applyAlignment="1" applyProtection="1">
      <alignment horizontal="right" vertical="center" wrapText="1"/>
      <protection locked="0"/>
    </xf>
    <xf numFmtId="4" fontId="21" fillId="3" borderId="63" xfId="0" applyNumberFormat="1" applyFont="1" applyFill="1" applyBorder="1" applyAlignment="1" applyProtection="1">
      <alignment horizontal="right" vertical="center" wrapText="1"/>
      <protection locked="0"/>
    </xf>
    <xf numFmtId="4" fontId="12" fillId="6" borderId="63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23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64" xfId="0" applyNumberFormat="1" applyFont="1" applyFill="1" applyBorder="1" applyAlignment="1" applyProtection="1">
      <alignment horizontal="right" vertical="center" wrapText="1"/>
      <protection locked="0"/>
    </xf>
    <xf numFmtId="4" fontId="20" fillId="3" borderId="64" xfId="0" applyNumberFormat="1" applyFont="1" applyFill="1" applyBorder="1" applyAlignment="1" applyProtection="1">
      <alignment horizontal="right" vertical="center" wrapText="1"/>
      <protection locked="0"/>
    </xf>
    <xf numFmtId="4" fontId="32" fillId="4" borderId="36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0" xfId="0" applyNumberFormat="1" applyFont="1" applyFill="1" applyAlignment="1" applyProtection="1">
      <alignment horizontal="right" vertical="center" wrapText="1"/>
      <protection locked="0"/>
    </xf>
    <xf numFmtId="4" fontId="11" fillId="3" borderId="0" xfId="0" applyNumberFormat="1" applyFont="1" applyFill="1" applyAlignment="1" applyProtection="1">
      <alignment horizontal="right" vertical="center" wrapText="1"/>
      <protection locked="0"/>
    </xf>
    <xf numFmtId="4" fontId="12" fillId="3" borderId="27" xfId="0" applyNumberFormat="1" applyFont="1" applyFill="1" applyBorder="1" applyAlignment="1" applyProtection="1">
      <alignment horizontal="right" vertical="center" wrapText="1"/>
      <protection locked="0"/>
    </xf>
    <xf numFmtId="4" fontId="22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33" fillId="4" borderId="23" xfId="4" applyNumberFormat="1" applyFont="1" applyFill="1" applyBorder="1" applyAlignment="1" applyProtection="1">
      <alignment horizontal="left" vertical="center" wrapText="1"/>
      <protection locked="0"/>
    </xf>
    <xf numFmtId="4" fontId="37" fillId="4" borderId="27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33" xfId="0" applyNumberFormat="1" applyFont="1" applyFill="1" applyBorder="1" applyAlignment="1" applyProtection="1">
      <alignment vertical="center" wrapText="1"/>
      <protection locked="0"/>
    </xf>
    <xf numFmtId="0" fontId="10" fillId="3" borderId="31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49" fontId="10" fillId="3" borderId="65" xfId="0" applyNumberFormat="1" applyFont="1" applyFill="1" applyBorder="1" applyAlignment="1" applyProtection="1">
      <alignment horizontal="center" vertical="center" wrapText="1"/>
      <protection locked="0"/>
    </xf>
    <xf numFmtId="168" fontId="10" fillId="3" borderId="66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35" xfId="0" applyNumberFormat="1" applyFont="1" applyFill="1" applyBorder="1" applyAlignment="1" applyProtection="1">
      <alignment horizontal="right" vertical="center" wrapText="1"/>
      <protection locked="0"/>
    </xf>
    <xf numFmtId="49" fontId="32" fillId="4" borderId="35" xfId="0" applyNumberFormat="1" applyFont="1" applyFill="1" applyBorder="1" applyAlignment="1" applyProtection="1">
      <alignment horizontal="left" vertical="center" wrapText="1"/>
      <protection locked="0"/>
    </xf>
    <xf numFmtId="49" fontId="16" fillId="3" borderId="60" xfId="0" applyNumberFormat="1" applyFont="1" applyFill="1" applyBorder="1" applyAlignment="1" applyProtection="1">
      <alignment horizontal="center" vertical="center" wrapText="1"/>
      <protection locked="0"/>
    </xf>
    <xf numFmtId="168" fontId="9" fillId="3" borderId="23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30" xfId="0" applyFont="1" applyFill="1" applyBorder="1" applyAlignment="1">
      <alignment horizontal="right" vertical="center" wrapText="1"/>
    </xf>
    <xf numFmtId="49" fontId="32" fillId="4" borderId="34" xfId="0" applyNumberFormat="1" applyFont="1" applyFill="1" applyBorder="1" applyAlignment="1" applyProtection="1">
      <alignment horizontal="left" vertical="center" wrapText="1"/>
      <protection locked="0"/>
    </xf>
    <xf numFmtId="4" fontId="10" fillId="3" borderId="34" xfId="0" applyNumberFormat="1" applyFont="1" applyFill="1" applyBorder="1" applyAlignment="1" applyProtection="1">
      <alignment horizontal="right" vertical="center" wrapText="1"/>
      <protection locked="0"/>
    </xf>
    <xf numFmtId="167" fontId="1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32" fillId="4" borderId="36" xfId="0" applyNumberFormat="1" applyFont="1" applyFill="1" applyBorder="1" applyAlignment="1" applyProtection="1">
      <alignment horizontal="left" vertical="center" wrapText="1"/>
      <protection locked="0"/>
    </xf>
    <xf numFmtId="4" fontId="10" fillId="3" borderId="36" xfId="0" applyNumberFormat="1" applyFont="1" applyFill="1" applyBorder="1" applyAlignment="1" applyProtection="1">
      <alignment horizontal="right" vertical="center" wrapText="1"/>
      <protection locked="0"/>
    </xf>
    <xf numFmtId="167" fontId="10" fillId="3" borderId="36" xfId="0" applyNumberFormat="1" applyFont="1" applyFill="1" applyBorder="1" applyAlignment="1" applyProtection="1">
      <alignment horizontal="right" vertical="center" wrapText="1"/>
      <protection locked="0"/>
    </xf>
    <xf numFmtId="49" fontId="32" fillId="4" borderId="34" xfId="0" applyNumberFormat="1" applyFont="1" applyFill="1" applyBorder="1" applyAlignment="1" applyProtection="1">
      <alignment horizontal="center" vertical="center" wrapText="1"/>
      <protection locked="0"/>
    </xf>
    <xf numFmtId="4" fontId="32" fillId="4" borderId="34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34" xfId="0" applyNumberFormat="1" applyFont="1" applyFill="1" applyBorder="1" applyAlignment="1" applyProtection="1">
      <alignment vertical="center" wrapText="1"/>
      <protection locked="0"/>
    </xf>
    <xf numFmtId="49" fontId="32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6" fillId="3" borderId="35" xfId="0" applyNumberFormat="1" applyFont="1" applyFill="1" applyBorder="1" applyAlignment="1" applyProtection="1">
      <alignment horizontal="left" vertical="center" wrapText="1"/>
      <protection locked="0"/>
    </xf>
    <xf numFmtId="4" fontId="32" fillId="4" borderId="35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35" xfId="0" applyNumberFormat="1" applyFont="1" applyFill="1" applyBorder="1" applyAlignment="1" applyProtection="1">
      <alignment vertical="center" wrapText="1"/>
      <protection locked="0"/>
    </xf>
    <xf numFmtId="49" fontId="32" fillId="4" borderId="36" xfId="0" applyNumberFormat="1" applyFont="1" applyFill="1" applyBorder="1" applyAlignment="1" applyProtection="1">
      <alignment horizontal="center" vertical="center" wrapText="1"/>
      <protection locked="0"/>
    </xf>
    <xf numFmtId="49" fontId="36" fillId="3" borderId="36" xfId="0" applyNumberFormat="1" applyFont="1" applyFill="1" applyBorder="1" applyAlignment="1" applyProtection="1">
      <alignment horizontal="left" vertical="center" wrapText="1"/>
      <protection locked="0"/>
    </xf>
    <xf numFmtId="4" fontId="10" fillId="3" borderId="36" xfId="0" applyNumberFormat="1" applyFont="1" applyFill="1" applyBorder="1" applyAlignment="1" applyProtection="1">
      <alignment vertical="center" wrapText="1"/>
      <protection locked="0"/>
    </xf>
    <xf numFmtId="49" fontId="36" fillId="3" borderId="34" xfId="0" applyNumberFormat="1" applyFont="1" applyFill="1" applyBorder="1" applyAlignment="1" applyProtection="1">
      <alignment horizontal="left" vertical="center" wrapText="1"/>
      <protection locked="0"/>
    </xf>
    <xf numFmtId="4" fontId="11" fillId="3" borderId="36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63" xfId="0" applyNumberFormat="1" applyFont="1" applyFill="1" applyBorder="1" applyAlignment="1" applyProtection="1">
      <alignment horizontal="center" vertical="center" wrapText="1"/>
      <protection locked="0"/>
    </xf>
    <xf numFmtId="49" fontId="36" fillId="3" borderId="63" xfId="0" applyNumberFormat="1" applyFont="1" applyFill="1" applyBorder="1" applyAlignment="1" applyProtection="1">
      <alignment horizontal="left" vertical="center" wrapText="1"/>
      <protection locked="0"/>
    </xf>
    <xf numFmtId="4" fontId="10" fillId="3" borderId="63" xfId="0" applyNumberFormat="1" applyFont="1" applyFill="1" applyBorder="1" applyAlignment="1" applyProtection="1">
      <alignment horizontal="right" vertical="center" wrapText="1"/>
      <protection locked="0"/>
    </xf>
    <xf numFmtId="167" fontId="10" fillId="3" borderId="63" xfId="0" applyNumberFormat="1" applyFont="1" applyFill="1" applyBorder="1" applyAlignment="1" applyProtection="1">
      <alignment horizontal="right" vertical="center" wrapText="1"/>
      <protection locked="0"/>
    </xf>
    <xf numFmtId="2" fontId="10" fillId="8" borderId="35" xfId="2" applyNumberFormat="1" applyFont="1" applyFill="1" applyBorder="1" applyAlignment="1">
      <alignment horizontal="right" vertical="center" wrapText="1"/>
    </xf>
    <xf numFmtId="167" fontId="10" fillId="8" borderId="35" xfId="5" applyNumberFormat="1" applyFont="1" applyFill="1" applyBorder="1" applyAlignment="1">
      <alignment horizontal="right" vertical="center" wrapText="1"/>
    </xf>
    <xf numFmtId="2" fontId="10" fillId="8" borderId="36" xfId="2" applyNumberFormat="1" applyFont="1" applyFill="1" applyBorder="1" applyAlignment="1">
      <alignment horizontal="right" vertical="center" wrapText="1"/>
    </xf>
    <xf numFmtId="167" fontId="10" fillId="8" borderId="36" xfId="5" applyNumberFormat="1" applyFont="1" applyFill="1" applyBorder="1" applyAlignment="1">
      <alignment horizontal="right" vertical="center" wrapText="1"/>
    </xf>
    <xf numFmtId="49" fontId="11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36" fillId="4" borderId="35" xfId="3" applyNumberFormat="1" applyFont="1" applyFill="1" applyBorder="1" applyAlignment="1" applyProtection="1">
      <alignment horizontal="left" vertical="center" wrapText="1"/>
      <protection locked="0"/>
    </xf>
    <xf numFmtId="4" fontId="10" fillId="5" borderId="35" xfId="0" applyNumberFormat="1" applyFont="1" applyFill="1" applyBorder="1" applyAlignment="1" applyProtection="1">
      <alignment horizontal="right" vertical="center" wrapText="1"/>
      <protection locked="0"/>
    </xf>
    <xf numFmtId="4" fontId="32" fillId="4" borderId="63" xfId="0" applyNumberFormat="1" applyFont="1" applyFill="1" applyBorder="1" applyAlignment="1" applyProtection="1">
      <alignment horizontal="right" vertical="center" wrapText="1"/>
      <protection locked="0"/>
    </xf>
    <xf numFmtId="4" fontId="11" fillId="3" borderId="63" xfId="0" applyNumberFormat="1" applyFont="1" applyFill="1" applyBorder="1" applyAlignment="1" applyProtection="1">
      <alignment horizontal="right" vertical="center" wrapText="1"/>
      <protection locked="0"/>
    </xf>
    <xf numFmtId="2" fontId="32" fillId="4" borderId="35" xfId="0" applyNumberFormat="1" applyFont="1" applyFill="1" applyBorder="1" applyAlignment="1" applyProtection="1">
      <alignment horizontal="right" vertical="center" wrapText="1"/>
      <protection locked="0"/>
    </xf>
    <xf numFmtId="2" fontId="32" fillId="4" borderId="36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70" xfId="0" applyFont="1" applyFill="1" applyBorder="1" applyAlignment="1">
      <alignment horizontal="center" vertical="center" wrapText="1"/>
    </xf>
    <xf numFmtId="4" fontId="10" fillId="3" borderId="29" xfId="0" applyNumberFormat="1" applyFont="1" applyFill="1" applyBorder="1" applyAlignment="1">
      <alignment horizontal="right" vertical="center" wrapText="1"/>
    </xf>
    <xf numFmtId="4" fontId="8" fillId="2" borderId="73" xfId="0" applyNumberFormat="1" applyFont="1" applyFill="1" applyBorder="1" applyAlignment="1">
      <alignment horizontal="center"/>
    </xf>
    <xf numFmtId="167" fontId="21" fillId="10" borderId="74" xfId="5" applyNumberFormat="1" applyFont="1" applyFill="1" applyBorder="1" applyAlignment="1">
      <alignment horizontal="right" vertical="center" wrapText="1"/>
    </xf>
    <xf numFmtId="4" fontId="27" fillId="7" borderId="50" xfId="0" applyNumberFormat="1" applyFont="1" applyFill="1" applyBorder="1"/>
    <xf numFmtId="167" fontId="31" fillId="7" borderId="53" xfId="0" applyNumberFormat="1" applyFont="1" applyFill="1" applyBorder="1" applyAlignment="1" applyProtection="1">
      <alignment horizontal="right" vertical="center" wrapText="1"/>
      <protection locked="0"/>
    </xf>
    <xf numFmtId="167" fontId="9" fillId="3" borderId="69" xfId="5" applyNumberFormat="1" applyFont="1" applyFill="1" applyBorder="1" applyAlignment="1">
      <alignment horizontal="right" vertical="center" wrapText="1"/>
    </xf>
    <xf numFmtId="167" fontId="10" fillId="3" borderId="39" xfId="5" applyNumberFormat="1" applyFont="1" applyFill="1" applyBorder="1" applyAlignment="1">
      <alignment horizontal="right" vertical="center" wrapText="1"/>
    </xf>
    <xf numFmtId="4" fontId="32" fillId="4" borderId="12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87" xfId="0" applyNumberFormat="1" applyFont="1" applyFill="1" applyBorder="1" applyAlignment="1" applyProtection="1">
      <alignment horizontal="center" vertical="center" wrapText="1"/>
      <protection locked="0"/>
    </xf>
    <xf numFmtId="168" fontId="10" fillId="3" borderId="87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87" xfId="0" applyFont="1" applyFill="1" applyBorder="1" applyAlignment="1">
      <alignment horizontal="right" vertical="center" wrapText="1"/>
    </xf>
    <xf numFmtId="4" fontId="10" fillId="3" borderId="87" xfId="0" applyNumberFormat="1" applyFont="1" applyFill="1" applyBorder="1" applyAlignment="1">
      <alignment horizontal="right" vertical="center" wrapText="1"/>
    </xf>
    <xf numFmtId="167" fontId="10" fillId="3" borderId="88" xfId="5" applyNumberFormat="1" applyFont="1" applyFill="1" applyBorder="1" applyAlignment="1">
      <alignment horizontal="right" vertical="center" wrapText="1"/>
    </xf>
    <xf numFmtId="49" fontId="32" fillId="3" borderId="36" xfId="0" applyNumberFormat="1" applyFont="1" applyFill="1" applyBorder="1" applyAlignment="1" applyProtection="1">
      <alignment horizontal="left" vertical="center" wrapText="1"/>
      <protection locked="0"/>
    </xf>
    <xf numFmtId="4" fontId="9" fillId="8" borderId="81" xfId="2" applyNumberFormat="1" applyFont="1" applyFill="1" applyBorder="1" applyAlignment="1">
      <alignment horizontal="right" vertical="center" wrapText="1"/>
    </xf>
    <xf numFmtId="4" fontId="10" fillId="8" borderId="63" xfId="2" applyNumberFormat="1" applyFont="1" applyFill="1" applyBorder="1" applyAlignment="1">
      <alignment horizontal="right" vertical="center" wrapText="1"/>
    </xf>
    <xf numFmtId="167" fontId="10" fillId="8" borderId="63" xfId="5" applyNumberFormat="1" applyFont="1" applyFill="1" applyBorder="1" applyAlignment="1">
      <alignment horizontal="right" vertical="center" wrapText="1"/>
    </xf>
    <xf numFmtId="168" fontId="10" fillId="3" borderId="35" xfId="0" applyNumberFormat="1" applyFont="1" applyFill="1" applyBorder="1" applyAlignment="1" applyProtection="1">
      <alignment horizontal="right" vertical="center" wrapText="1"/>
      <protection locked="0"/>
    </xf>
    <xf numFmtId="168" fontId="23" fillId="3" borderId="35" xfId="0" applyNumberFormat="1" applyFont="1" applyFill="1" applyBorder="1" applyAlignment="1" applyProtection="1">
      <alignment horizontal="right" vertical="center" wrapText="1"/>
      <protection locked="0"/>
    </xf>
    <xf numFmtId="0" fontId="33" fillId="4" borderId="33" xfId="0" applyFont="1" applyFill="1" applyBorder="1" applyAlignment="1" applyProtection="1">
      <alignment horizontal="left" vertical="center" wrapText="1"/>
      <protection locked="0"/>
    </xf>
    <xf numFmtId="4" fontId="30" fillId="3" borderId="33" xfId="0" applyNumberFormat="1" applyFont="1" applyFill="1" applyBorder="1" applyAlignment="1" applyProtection="1">
      <alignment horizontal="right" vertical="center" wrapText="1"/>
      <protection locked="0"/>
    </xf>
    <xf numFmtId="167" fontId="9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32" fillId="4" borderId="87" xfId="0" applyNumberFormat="1" applyFont="1" applyFill="1" applyBorder="1" applyAlignment="1" applyProtection="1">
      <alignment horizontal="left" vertical="center" wrapText="1"/>
      <protection locked="0"/>
    </xf>
    <xf numFmtId="4" fontId="10" fillId="3" borderId="87" xfId="0" applyNumberFormat="1" applyFont="1" applyFill="1" applyBorder="1" applyAlignment="1" applyProtection="1">
      <alignment horizontal="right" vertical="center" wrapText="1"/>
      <protection locked="0"/>
    </xf>
    <xf numFmtId="4" fontId="23" fillId="3" borderId="87" xfId="0" applyNumberFormat="1" applyFont="1" applyFill="1" applyBorder="1" applyAlignment="1" applyProtection="1">
      <alignment horizontal="right" vertical="center" wrapText="1"/>
      <protection locked="0"/>
    </xf>
    <xf numFmtId="167" fontId="10" fillId="3" borderId="87" xfId="0" applyNumberFormat="1" applyFont="1" applyFill="1" applyBorder="1" applyAlignment="1" applyProtection="1">
      <alignment horizontal="right" vertical="center" wrapText="1"/>
      <protection locked="0"/>
    </xf>
    <xf numFmtId="167" fontId="10" fillId="3" borderId="38" xfId="5" applyNumberFormat="1" applyFont="1" applyFill="1" applyBorder="1" applyAlignment="1">
      <alignment horizontal="right" vertical="center" wrapText="1"/>
    </xf>
    <xf numFmtId="167" fontId="9" fillId="3" borderId="89" xfId="5" applyNumberFormat="1" applyFont="1" applyFill="1" applyBorder="1" applyAlignment="1">
      <alignment horizontal="right" vertical="center" wrapText="1"/>
    </xf>
    <xf numFmtId="49" fontId="16" fillId="3" borderId="90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9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91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4" fontId="10" fillId="3" borderId="27" xfId="0" applyNumberFormat="1" applyFont="1" applyFill="1" applyBorder="1" applyAlignment="1">
      <alignment horizontal="right" vertical="center" wrapText="1"/>
    </xf>
    <xf numFmtId="49" fontId="32" fillId="3" borderId="54" xfId="0" applyNumberFormat="1" applyFont="1" applyFill="1" applyBorder="1" applyAlignment="1" applyProtection="1">
      <alignment horizontal="left" vertical="center" wrapText="1"/>
      <protection locked="0"/>
    </xf>
    <xf numFmtId="4" fontId="10" fillId="3" borderId="54" xfId="0" applyNumberFormat="1" applyFont="1" applyFill="1" applyBorder="1" applyAlignment="1" applyProtection="1">
      <alignment horizontal="right" vertical="center" wrapText="1"/>
      <protection locked="0"/>
    </xf>
    <xf numFmtId="4" fontId="32" fillId="4" borderId="5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4" xfId="0" applyBorder="1"/>
    <xf numFmtId="0" fontId="16" fillId="8" borderId="92" xfId="2" applyFont="1" applyFill="1" applyBorder="1" applyAlignment="1">
      <alignment horizontal="center" vertical="center" wrapText="1"/>
    </xf>
    <xf numFmtId="0" fontId="9" fillId="8" borderId="93" xfId="2" applyFont="1" applyFill="1" applyBorder="1" applyAlignment="1">
      <alignment horizontal="center" vertical="center" wrapText="1"/>
    </xf>
    <xf numFmtId="49" fontId="10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36" fillId="3" borderId="27" xfId="0" applyNumberFormat="1" applyFont="1" applyFill="1" applyBorder="1" applyAlignment="1" applyProtection="1">
      <alignment horizontal="left" vertical="center" wrapText="1"/>
      <protection locked="0"/>
    </xf>
    <xf numFmtId="4" fontId="32" fillId="4" borderId="94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32" xfId="0" applyNumberFormat="1" applyFont="1" applyFill="1" applyBorder="1" applyAlignment="1" applyProtection="1">
      <alignment horizontal="right" vertical="center" wrapText="1"/>
      <protection locked="0"/>
    </xf>
    <xf numFmtId="4" fontId="11" fillId="3" borderId="32" xfId="0" applyNumberFormat="1" applyFont="1" applyFill="1" applyBorder="1" applyAlignment="1" applyProtection="1">
      <alignment horizontal="right" vertical="center" wrapText="1"/>
      <protection locked="0"/>
    </xf>
    <xf numFmtId="167" fontId="10" fillId="3" borderId="27" xfId="0" applyNumberFormat="1" applyFont="1" applyFill="1" applyBorder="1" applyAlignment="1" applyProtection="1">
      <alignment horizontal="right" vertical="center" wrapText="1"/>
      <protection locked="0"/>
    </xf>
    <xf numFmtId="0" fontId="5" fillId="13" borderId="7" xfId="0" applyFont="1" applyFill="1" applyBorder="1" applyAlignment="1">
      <alignment horizontal="center"/>
    </xf>
    <xf numFmtId="0" fontId="5" fillId="13" borderId="15" xfId="0" applyFont="1" applyFill="1" applyBorder="1" applyAlignment="1">
      <alignment horizontal="center"/>
    </xf>
    <xf numFmtId="0" fontId="5" fillId="13" borderId="8" xfId="0" applyFont="1" applyFill="1" applyBorder="1" applyAlignment="1">
      <alignment horizontal="center"/>
    </xf>
    <xf numFmtId="3" fontId="5" fillId="13" borderId="8" xfId="1" applyNumberFormat="1" applyFont="1" applyFill="1" applyBorder="1" applyAlignment="1">
      <alignment horizontal="center"/>
    </xf>
    <xf numFmtId="0" fontId="0" fillId="13" borderId="24" xfId="0" applyFill="1" applyBorder="1"/>
    <xf numFmtId="165" fontId="6" fillId="13" borderId="9" xfId="1" applyNumberFormat="1" applyFont="1" applyFill="1" applyBorder="1" applyAlignment="1">
      <alignment horizontal="center"/>
    </xf>
    <xf numFmtId="0" fontId="39" fillId="0" borderId="0" xfId="0" applyFont="1" applyAlignment="1">
      <alignment wrapText="1"/>
    </xf>
    <xf numFmtId="0" fontId="40" fillId="0" borderId="0" xfId="0" applyFont="1" applyAlignment="1">
      <alignment wrapText="1"/>
    </xf>
    <xf numFmtId="0" fontId="5" fillId="11" borderId="0" xfId="0" applyFont="1" applyFill="1" applyAlignment="1">
      <alignment horizontal="center"/>
    </xf>
    <xf numFmtId="4" fontId="8" fillId="11" borderId="0" xfId="0" applyNumberFormat="1" applyFont="1" applyFill="1" applyAlignment="1">
      <alignment horizontal="center"/>
    </xf>
    <xf numFmtId="167" fontId="21" fillId="12" borderId="0" xfId="5" applyNumberFormat="1" applyFont="1" applyFill="1" applyBorder="1" applyAlignment="1">
      <alignment horizontal="right" vertical="center" wrapText="1"/>
    </xf>
    <xf numFmtId="49" fontId="32" fillId="4" borderId="38" xfId="0" applyNumberFormat="1" applyFont="1" applyFill="1" applyBorder="1" applyAlignment="1" applyProtection="1">
      <alignment horizontal="left" vertical="center" wrapText="1"/>
      <protection locked="0"/>
    </xf>
    <xf numFmtId="0" fontId="9" fillId="3" borderId="34" xfId="0" applyFont="1" applyFill="1" applyBorder="1" applyAlignment="1" applyProtection="1">
      <alignment horizontal="left" vertical="center" wrapText="1"/>
      <protection locked="0"/>
    </xf>
    <xf numFmtId="49" fontId="32" fillId="4" borderId="95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42" xfId="0" applyNumberFormat="1" applyFont="1" applyFill="1" applyBorder="1" applyAlignment="1" applyProtection="1">
      <alignment horizontal="center" vertical="center" wrapText="1"/>
      <protection locked="0"/>
    </xf>
    <xf numFmtId="49" fontId="32" fillId="4" borderId="27" xfId="0" applyNumberFormat="1" applyFont="1" applyFill="1" applyBorder="1" applyAlignment="1" applyProtection="1">
      <alignment horizontal="left" vertical="center" wrapText="1"/>
      <protection locked="0"/>
    </xf>
    <xf numFmtId="168" fontId="10" fillId="3" borderId="31" xfId="0" applyNumberFormat="1" applyFont="1" applyFill="1" applyBorder="1" applyAlignment="1" applyProtection="1">
      <alignment horizontal="right" vertical="center" wrapText="1"/>
      <protection locked="0"/>
    </xf>
    <xf numFmtId="167" fontId="10" fillId="3" borderId="27" xfId="5" applyNumberFormat="1" applyFont="1" applyFill="1" applyBorder="1" applyAlignment="1">
      <alignment horizontal="right" vertical="center" wrapText="1"/>
    </xf>
    <xf numFmtId="0" fontId="10" fillId="3" borderId="96" xfId="0" applyFont="1" applyFill="1" applyBorder="1" applyAlignment="1">
      <alignment horizontal="center" vertical="center" wrapText="1"/>
    </xf>
    <xf numFmtId="49" fontId="10" fillId="3" borderId="96" xfId="0" applyNumberFormat="1" applyFont="1" applyFill="1" applyBorder="1" applyAlignment="1" applyProtection="1">
      <alignment horizontal="center" vertical="center" wrapText="1"/>
      <protection locked="0"/>
    </xf>
    <xf numFmtId="49" fontId="32" fillId="4" borderId="97" xfId="0" applyNumberFormat="1" applyFont="1" applyFill="1" applyBorder="1" applyAlignment="1" applyProtection="1">
      <alignment horizontal="left" vertical="center" wrapText="1"/>
      <protection locked="0"/>
    </xf>
    <xf numFmtId="168" fontId="10" fillId="3" borderId="98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99" xfId="0" applyFont="1" applyFill="1" applyBorder="1" applyAlignment="1">
      <alignment horizontal="right" vertical="center" wrapText="1"/>
    </xf>
    <xf numFmtId="4" fontId="10" fillId="3" borderId="97" xfId="0" applyNumberFormat="1" applyFont="1" applyFill="1" applyBorder="1" applyAlignment="1">
      <alignment horizontal="right" vertical="center" wrapText="1"/>
    </xf>
    <xf numFmtId="167" fontId="10" fillId="3" borderId="97" xfId="5" applyNumberFormat="1" applyFont="1" applyFill="1" applyBorder="1" applyAlignment="1">
      <alignment horizontal="right" vertical="center" wrapText="1"/>
    </xf>
    <xf numFmtId="0" fontId="12" fillId="3" borderId="100" xfId="0" applyFont="1" applyFill="1" applyBorder="1" applyAlignment="1">
      <alignment horizontal="center" vertical="center" wrapText="1"/>
    </xf>
    <xf numFmtId="0" fontId="12" fillId="3" borderId="42" xfId="0" applyFont="1" applyFill="1" applyBorder="1" applyAlignment="1">
      <alignment horizontal="center" vertical="center" wrapText="1"/>
    </xf>
    <xf numFmtId="49" fontId="12" fillId="3" borderId="42" xfId="0" applyNumberFormat="1" applyFont="1" applyFill="1" applyBorder="1" applyAlignment="1" applyProtection="1">
      <alignment horizontal="center" vertical="center" wrapText="1"/>
      <protection locked="0"/>
    </xf>
    <xf numFmtId="49" fontId="37" fillId="4" borderId="27" xfId="0" applyNumberFormat="1" applyFont="1" applyFill="1" applyBorder="1" applyAlignment="1" applyProtection="1">
      <alignment horizontal="left" vertical="center" wrapText="1"/>
      <protection locked="0"/>
    </xf>
    <xf numFmtId="168" fontId="12" fillId="3" borderId="31" xfId="0" applyNumberFormat="1" applyFont="1" applyFill="1" applyBorder="1" applyAlignment="1" applyProtection="1">
      <alignment horizontal="right" vertical="center" wrapText="1"/>
      <protection locked="0"/>
    </xf>
    <xf numFmtId="0" fontId="12" fillId="3" borderId="32" xfId="0" applyFont="1" applyFill="1" applyBorder="1" applyAlignment="1">
      <alignment horizontal="right" vertical="center" wrapText="1"/>
    </xf>
    <xf numFmtId="167" fontId="12" fillId="3" borderId="28" xfId="5" applyNumberFormat="1" applyFont="1" applyFill="1" applyBorder="1" applyAlignment="1">
      <alignment horizontal="right" vertical="center" wrapText="1"/>
    </xf>
    <xf numFmtId="49" fontId="32" fillId="3" borderId="63" xfId="0" applyNumberFormat="1" applyFont="1" applyFill="1" applyBorder="1" applyAlignment="1" applyProtection="1">
      <alignment horizontal="left" vertical="center" wrapText="1"/>
      <protection locked="0"/>
    </xf>
    <xf numFmtId="49" fontId="33" fillId="4" borderId="12" xfId="0" applyNumberFormat="1" applyFont="1" applyFill="1" applyBorder="1" applyAlignment="1" applyProtection="1">
      <alignment horizontal="left" vertical="top" wrapText="1"/>
      <protection locked="0"/>
    </xf>
    <xf numFmtId="165" fontId="2" fillId="0" borderId="0" xfId="1" applyNumberFormat="1" applyFont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67" xfId="0" applyFont="1" applyFill="1" applyBorder="1" applyAlignment="1">
      <alignment horizontal="center"/>
    </xf>
    <xf numFmtId="0" fontId="7" fillId="2" borderId="68" xfId="0" applyFont="1" applyFill="1" applyBorder="1" applyAlignment="1">
      <alignment horizontal="center"/>
    </xf>
    <xf numFmtId="4" fontId="6" fillId="2" borderId="67" xfId="1" applyNumberFormat="1" applyFont="1" applyFill="1" applyBorder="1" applyAlignment="1">
      <alignment horizontal="center" vertical="center"/>
    </xf>
    <xf numFmtId="4" fontId="6" fillId="2" borderId="68" xfId="1" applyNumberFormat="1" applyFont="1" applyFill="1" applyBorder="1" applyAlignment="1">
      <alignment horizontal="center" vertical="center"/>
    </xf>
    <xf numFmtId="0" fontId="24" fillId="7" borderId="49" xfId="0" applyFont="1" applyFill="1" applyBorder="1" applyAlignment="1">
      <alignment horizontal="center"/>
    </xf>
    <xf numFmtId="0" fontId="24" fillId="7" borderId="75" xfId="0" applyFont="1" applyFill="1" applyBorder="1" applyAlignment="1">
      <alignment horizontal="center"/>
    </xf>
    <xf numFmtId="4" fontId="12" fillId="8" borderId="79" xfId="2" applyNumberFormat="1" applyFont="1" applyFill="1" applyBorder="1" applyAlignment="1">
      <alignment horizontal="right" vertical="center" wrapText="1"/>
    </xf>
    <xf numFmtId="4" fontId="12" fillId="8" borderId="84" xfId="2" applyNumberFormat="1" applyFont="1" applyFill="1" applyBorder="1" applyAlignment="1">
      <alignment horizontal="right" vertical="center" wrapText="1"/>
    </xf>
    <xf numFmtId="0" fontId="5" fillId="7" borderId="10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4" fontId="9" fillId="8" borderId="85" xfId="2" applyNumberFormat="1" applyFont="1" applyFill="1" applyBorder="1" applyAlignment="1">
      <alignment horizontal="right" vertical="center" wrapText="1"/>
    </xf>
    <xf numFmtId="4" fontId="9" fillId="8" borderId="86" xfId="2" applyNumberFormat="1" applyFont="1" applyFill="1" applyBorder="1" applyAlignment="1">
      <alignment horizontal="right" vertical="center" wrapText="1"/>
    </xf>
    <xf numFmtId="0" fontId="5" fillId="2" borderId="71" xfId="0" applyFont="1" applyFill="1" applyBorder="1" applyAlignment="1">
      <alignment horizontal="center"/>
    </xf>
    <xf numFmtId="0" fontId="5" fillId="2" borderId="72" xfId="0" applyFont="1" applyFill="1" applyBorder="1" applyAlignment="1">
      <alignment horizontal="center"/>
    </xf>
    <xf numFmtId="4" fontId="12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/>
    <xf numFmtId="0" fontId="38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right" vertical="center" wrapText="1"/>
    </xf>
    <xf numFmtId="4" fontId="9" fillId="3" borderId="20" xfId="0" applyNumberFormat="1" applyFont="1" applyFill="1" applyBorder="1" applyAlignment="1">
      <alignment horizontal="right" vertical="center" wrapText="1"/>
    </xf>
    <xf numFmtId="168" fontId="10" fillId="3" borderId="38" xfId="0" applyNumberFormat="1" applyFont="1" applyFill="1" applyBorder="1" applyAlignment="1">
      <alignment horizontal="right" vertical="center" wrapText="1"/>
    </xf>
    <xf numFmtId="4" fontId="9" fillId="3" borderId="69" xfId="0" applyNumberFormat="1" applyFont="1" applyFill="1" applyBorder="1" applyAlignment="1">
      <alignment horizontal="right" vertical="center" wrapText="1"/>
    </xf>
    <xf numFmtId="168" fontId="10" fillId="3" borderId="29" xfId="0" applyNumberFormat="1" applyFont="1" applyFill="1" applyBorder="1" applyAlignment="1">
      <alignment horizontal="right" vertical="center" wrapText="1"/>
    </xf>
  </cellXfs>
  <cellStyles count="6">
    <cellStyle name="Dziesiętny" xfId="1" builtinId="3"/>
    <cellStyle name="Normal" xfId="2" xr:uid="{00000000-0005-0000-0000-000001000000}"/>
    <cellStyle name="Normalny" xfId="0" builtinId="0"/>
    <cellStyle name="Normalny 2" xfId="3" xr:uid="{00000000-0005-0000-0000-000003000000}"/>
    <cellStyle name="Normalny 3" xfId="4" xr:uid="{00000000-0005-0000-0000-000004000000}"/>
    <cellStyle name="Procentowy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9"/>
  <sheetViews>
    <sheetView tabSelected="1" view="pageLayout" zoomScaleNormal="140" workbookViewId="0">
      <selection activeCell="D3" sqref="D3"/>
    </sheetView>
  </sheetViews>
  <sheetFormatPr defaultRowHeight="13.2"/>
  <cols>
    <col min="1" max="1" width="6.5546875" customWidth="1"/>
    <col min="2" max="2" width="8" customWidth="1"/>
    <col min="4" max="4" width="28" customWidth="1"/>
    <col min="5" max="5" width="12.6640625" customWidth="1"/>
    <col min="6" max="6" width="0" hidden="1" customWidth="1"/>
    <col min="7" max="7" width="12.6640625" customWidth="1"/>
    <col min="8" max="8" width="8.6640625" customWidth="1"/>
    <col min="11" max="11" width="14.77734375" customWidth="1"/>
  </cols>
  <sheetData>
    <row r="1" spans="1:8" ht="13.8">
      <c r="B1" s="1"/>
      <c r="C1" s="1"/>
      <c r="D1" s="1"/>
      <c r="E1" s="2"/>
      <c r="F1" s="3" t="s">
        <v>0</v>
      </c>
      <c r="G1" s="3" t="s">
        <v>0</v>
      </c>
      <c r="H1" s="4"/>
    </row>
    <row r="2" spans="1:8" ht="13.8">
      <c r="B2" s="1"/>
      <c r="C2" s="1"/>
      <c r="D2" s="1"/>
      <c r="E2" s="2"/>
      <c r="F2" s="3" t="s">
        <v>1</v>
      </c>
      <c r="G2" s="3" t="s">
        <v>90</v>
      </c>
      <c r="H2" s="4"/>
    </row>
    <row r="3" spans="1:8" ht="13.5" customHeight="1">
      <c r="B3" s="1"/>
      <c r="C3" s="1"/>
      <c r="D3" s="1"/>
      <c r="E3" s="2"/>
      <c r="F3" s="313" t="s">
        <v>2</v>
      </c>
      <c r="G3" s="313"/>
      <c r="H3" s="313"/>
    </row>
    <row r="4" spans="1:8" ht="13.8">
      <c r="B4" s="1"/>
      <c r="C4" s="1"/>
      <c r="D4" s="1"/>
      <c r="E4" s="2"/>
      <c r="F4" s="3" t="s">
        <v>3</v>
      </c>
      <c r="G4" s="3" t="s">
        <v>3</v>
      </c>
      <c r="H4" s="4"/>
    </row>
    <row r="5" spans="1:8" ht="13.8">
      <c r="B5" s="1"/>
      <c r="C5" s="1"/>
      <c r="D5" s="1"/>
      <c r="E5" s="2"/>
      <c r="F5" s="3" t="s">
        <v>4</v>
      </c>
      <c r="G5" s="3" t="s">
        <v>91</v>
      </c>
      <c r="H5" s="4"/>
    </row>
    <row r="6" spans="1:8" ht="14.4">
      <c r="B6" s="314" t="s">
        <v>5</v>
      </c>
      <c r="C6" s="314"/>
      <c r="D6" s="314"/>
      <c r="E6" s="314"/>
      <c r="F6" s="314"/>
      <c r="G6" s="314"/>
    </row>
    <row r="7" spans="1:8" ht="13.8">
      <c r="B7" s="10" t="s">
        <v>6</v>
      </c>
      <c r="C7" s="10"/>
      <c r="D7" s="10"/>
      <c r="E7" s="10"/>
      <c r="F7" s="10"/>
      <c r="G7" s="10"/>
    </row>
    <row r="8" spans="1:8" ht="13.8">
      <c r="B8" s="10" t="s">
        <v>7</v>
      </c>
      <c r="C8" s="10"/>
      <c r="D8" s="10"/>
      <c r="E8" s="10"/>
      <c r="F8" s="10"/>
      <c r="G8" s="10"/>
    </row>
    <row r="9" spans="1:8" ht="13.8">
      <c r="B9" s="315" t="s">
        <v>8</v>
      </c>
      <c r="C9" s="315"/>
      <c r="D9" s="315"/>
      <c r="E9" s="315"/>
      <c r="F9" s="315"/>
      <c r="G9" s="315"/>
    </row>
    <row r="10" spans="1:8" ht="13.8">
      <c r="B10" s="315" t="s">
        <v>86</v>
      </c>
      <c r="C10" s="315"/>
      <c r="D10" s="315"/>
      <c r="E10" s="315"/>
      <c r="F10" s="315"/>
      <c r="G10" s="315"/>
    </row>
    <row r="11" spans="1:8" ht="4.2" customHeight="1" thickBot="1"/>
    <row r="12" spans="1:8" ht="14.4" thickBot="1">
      <c r="A12" s="139"/>
      <c r="B12" s="316" t="s">
        <v>14</v>
      </c>
      <c r="C12" s="140"/>
      <c r="D12" s="141" t="s">
        <v>9</v>
      </c>
      <c r="E12" s="142" t="s">
        <v>10</v>
      </c>
      <c r="F12" s="143"/>
      <c r="G12" s="318" t="s">
        <v>11</v>
      </c>
      <c r="H12" s="144" t="s">
        <v>12</v>
      </c>
    </row>
    <row r="13" spans="1:8" ht="13.5" customHeight="1" thickBot="1">
      <c r="A13" s="145" t="s">
        <v>13</v>
      </c>
      <c r="B13" s="317"/>
      <c r="C13" s="146" t="s">
        <v>15</v>
      </c>
      <c r="D13" s="147"/>
      <c r="E13" s="148" t="s">
        <v>16</v>
      </c>
      <c r="F13" s="149"/>
      <c r="G13" s="319"/>
      <c r="H13" s="150" t="s">
        <v>17</v>
      </c>
    </row>
    <row r="14" spans="1:8" ht="14.4" thickBot="1">
      <c r="A14" s="5">
        <v>1</v>
      </c>
      <c r="B14" s="8">
        <v>2</v>
      </c>
      <c r="C14" s="5">
        <v>3</v>
      </c>
      <c r="D14" s="5">
        <v>4</v>
      </c>
      <c r="E14" s="11">
        <v>5</v>
      </c>
      <c r="G14" s="11">
        <v>6</v>
      </c>
      <c r="H14" s="98">
        <v>7</v>
      </c>
    </row>
    <row r="15" spans="1:8" ht="15" thickTop="1" thickBot="1">
      <c r="A15" s="324" t="s">
        <v>18</v>
      </c>
      <c r="B15" s="325"/>
      <c r="C15" s="325"/>
      <c r="D15" s="325"/>
      <c r="E15" s="325"/>
      <c r="F15" s="325"/>
      <c r="G15" s="325"/>
      <c r="H15" s="326"/>
    </row>
    <row r="16" spans="1:8" ht="16.95" customHeight="1" thickTop="1" thickBot="1">
      <c r="A16" s="12" t="s">
        <v>19</v>
      </c>
      <c r="B16" s="13"/>
      <c r="C16" s="14"/>
      <c r="D16" s="14" t="s">
        <v>42</v>
      </c>
      <c r="E16" s="15">
        <f>E17</f>
        <v>1627785.68</v>
      </c>
      <c r="F16" s="16"/>
      <c r="G16" s="15">
        <f>G17</f>
        <v>1627785.68</v>
      </c>
      <c r="H16" s="134">
        <f>SUM(G16/E16)</f>
        <v>1</v>
      </c>
    </row>
    <row r="17" spans="1:12" ht="17.399999999999999" customHeight="1" thickTop="1">
      <c r="A17" s="17"/>
      <c r="B17" s="18" t="s">
        <v>20</v>
      </c>
      <c r="C17" s="19"/>
      <c r="D17" s="19" t="s">
        <v>21</v>
      </c>
      <c r="E17" s="138">
        <f>E18</f>
        <v>1627785.68</v>
      </c>
      <c r="F17" s="20"/>
      <c r="G17" s="133">
        <f>G18</f>
        <v>1627785.68</v>
      </c>
      <c r="H17" s="21">
        <f>SUM(G17/E17)</f>
        <v>1</v>
      </c>
    </row>
    <row r="18" spans="1:12" ht="69" customHeight="1" thickBot="1">
      <c r="A18" s="22"/>
      <c r="B18" s="23"/>
      <c r="C18" s="24" t="s">
        <v>43</v>
      </c>
      <c r="D18" s="90" t="s">
        <v>80</v>
      </c>
      <c r="E18" s="137">
        <v>1627785.68</v>
      </c>
      <c r="F18" s="99"/>
      <c r="G18" s="135">
        <v>1627785.68</v>
      </c>
      <c r="H18" s="136">
        <f>SUM(G18/E18)</f>
        <v>1</v>
      </c>
      <c r="K18" s="333"/>
      <c r="L18" s="333"/>
    </row>
    <row r="19" spans="1:12" ht="16.2" customHeight="1" thickTop="1" thickBot="1">
      <c r="A19" s="25" t="s">
        <v>44</v>
      </c>
      <c r="B19" s="26"/>
      <c r="C19" s="25"/>
      <c r="D19" s="27" t="s">
        <v>45</v>
      </c>
      <c r="E19" s="336">
        <f>SUM(E20)</f>
        <v>93543.02</v>
      </c>
      <c r="F19" s="336"/>
      <c r="G19" s="28">
        <f>SUM(G20)</f>
        <v>93543.02</v>
      </c>
      <c r="H19" s="29">
        <f>G19/E19</f>
        <v>1</v>
      </c>
    </row>
    <row r="20" spans="1:12" ht="15.6" customHeight="1" thickTop="1">
      <c r="A20" s="30"/>
      <c r="B20" s="31" t="s">
        <v>46</v>
      </c>
      <c r="C20" s="32"/>
      <c r="D20" s="33" t="s">
        <v>22</v>
      </c>
      <c r="E20" s="339">
        <f>E21</f>
        <v>93543.02</v>
      </c>
      <c r="F20" s="339"/>
      <c r="G20" s="34">
        <f>G21</f>
        <v>93543.02</v>
      </c>
      <c r="H20" s="35">
        <f>G20/E20</f>
        <v>1</v>
      </c>
    </row>
    <row r="21" spans="1:12" ht="68.400000000000006" customHeight="1">
      <c r="A21" s="132"/>
      <c r="B21" s="233"/>
      <c r="C21" s="75" t="s">
        <v>43</v>
      </c>
      <c r="D21" s="290" t="s">
        <v>80</v>
      </c>
      <c r="E21" s="340">
        <v>93543.02</v>
      </c>
      <c r="F21" s="340"/>
      <c r="G21" s="234">
        <v>93543.02</v>
      </c>
      <c r="H21" s="260">
        <f>G21/E21</f>
        <v>1</v>
      </c>
    </row>
    <row r="22" spans="1:12" ht="37.799999999999997" customHeight="1" thickBot="1">
      <c r="A22" s="25">
        <v>751</v>
      </c>
      <c r="B22" s="26"/>
      <c r="C22" s="25"/>
      <c r="D22" s="27" t="s">
        <v>64</v>
      </c>
      <c r="E22" s="336">
        <f>E23</f>
        <v>2049</v>
      </c>
      <c r="F22" s="336"/>
      <c r="G22" s="28">
        <f>G23</f>
        <v>2049</v>
      </c>
      <c r="H22" s="29">
        <f>G22/E22</f>
        <v>1</v>
      </c>
    </row>
    <row r="23" spans="1:12" ht="28.8" customHeight="1" thickTop="1">
      <c r="A23" s="30"/>
      <c r="B23" s="31">
        <v>75101</v>
      </c>
      <c r="C23" s="32"/>
      <c r="D23" s="33" t="s">
        <v>65</v>
      </c>
      <c r="E23" s="337">
        <f>SUM(E24)</f>
        <v>2049</v>
      </c>
      <c r="F23" s="337"/>
      <c r="G23" s="34">
        <f>SUM(G24)</f>
        <v>2049</v>
      </c>
      <c r="H23" s="239">
        <f t="shared" ref="H23:H24" si="0">G23/E23</f>
        <v>1</v>
      </c>
    </row>
    <row r="24" spans="1:12" ht="68.400000000000006" customHeight="1">
      <c r="A24" s="75"/>
      <c r="B24" s="129"/>
      <c r="C24" s="130" t="s">
        <v>43</v>
      </c>
      <c r="D24" s="290" t="s">
        <v>80</v>
      </c>
      <c r="E24" s="338">
        <v>2049</v>
      </c>
      <c r="F24" s="338"/>
      <c r="G24" s="131">
        <v>2049</v>
      </c>
      <c r="H24" s="240">
        <f t="shared" si="0"/>
        <v>1</v>
      </c>
    </row>
    <row r="25" spans="1:12" ht="16.8" customHeight="1" thickBot="1">
      <c r="A25" s="42" t="s">
        <v>47</v>
      </c>
      <c r="B25" s="42"/>
      <c r="C25" s="42"/>
      <c r="D25" s="43" t="s">
        <v>48</v>
      </c>
      <c r="E25" s="28">
        <f>SUM(E26)</f>
        <v>73524.639999999999</v>
      </c>
      <c r="F25" s="44"/>
      <c r="G25" s="28">
        <f>SUM(G26)</f>
        <v>71596.179999999993</v>
      </c>
      <c r="H25" s="29">
        <f>G25/E25</f>
        <v>0.9737712418585116</v>
      </c>
    </row>
    <row r="26" spans="1:12" ht="49.8" customHeight="1" thickTop="1">
      <c r="A26" s="45"/>
      <c r="B26" s="46" t="s">
        <v>76</v>
      </c>
      <c r="C26" s="47"/>
      <c r="D26" s="151" t="s">
        <v>77</v>
      </c>
      <c r="E26" s="48">
        <f>SUM(E27)</f>
        <v>73524.639999999999</v>
      </c>
      <c r="F26" s="49"/>
      <c r="G26" s="34">
        <f>SUM(G27)</f>
        <v>71596.179999999993</v>
      </c>
      <c r="H26" s="152">
        <f>G26/E26</f>
        <v>0.9737712418585116</v>
      </c>
    </row>
    <row r="27" spans="1:12" ht="66.599999999999994" customHeight="1" thickBot="1">
      <c r="A27" s="191"/>
      <c r="B27" s="192"/>
      <c r="C27" s="193" t="s">
        <v>43</v>
      </c>
      <c r="D27" s="90" t="s">
        <v>80</v>
      </c>
      <c r="E27" s="194">
        <v>73524.639999999999</v>
      </c>
      <c r="F27" s="93"/>
      <c r="G27" s="94">
        <v>71596.179999999993</v>
      </c>
      <c r="H27" s="74">
        <f>G27/E27</f>
        <v>0.9737712418585116</v>
      </c>
    </row>
    <row r="28" spans="1:12" ht="18.600000000000001" customHeight="1" thickTop="1" thickBot="1">
      <c r="A28" s="304">
        <v>852</v>
      </c>
      <c r="B28" s="305"/>
      <c r="C28" s="306"/>
      <c r="D28" s="307" t="s">
        <v>84</v>
      </c>
      <c r="E28" s="308">
        <v>1399320</v>
      </c>
      <c r="F28" s="309"/>
      <c r="G28" s="96">
        <v>1390929.8</v>
      </c>
      <c r="H28" s="310">
        <f t="shared" ref="H28:H30" si="1">G28/E28</f>
        <v>0.99400408769973991</v>
      </c>
    </row>
    <row r="29" spans="1:12" ht="15.6" customHeight="1" thickTop="1">
      <c r="A29" s="156"/>
      <c r="B29" s="297">
        <v>85295</v>
      </c>
      <c r="C29" s="298"/>
      <c r="D29" s="299" t="s">
        <v>85</v>
      </c>
      <c r="E29" s="300">
        <v>1399320</v>
      </c>
      <c r="F29" s="301"/>
      <c r="G29" s="302">
        <v>1390929.8</v>
      </c>
      <c r="H29" s="303">
        <f t="shared" si="1"/>
        <v>0.99400408769973991</v>
      </c>
    </row>
    <row r="30" spans="1:12" ht="67.8" customHeight="1" thickBot="1">
      <c r="A30" s="191"/>
      <c r="B30" s="265"/>
      <c r="C30" s="293" t="s">
        <v>43</v>
      </c>
      <c r="D30" s="294" t="s">
        <v>80</v>
      </c>
      <c r="E30" s="295">
        <v>1399320</v>
      </c>
      <c r="F30" s="93"/>
      <c r="G30" s="266">
        <v>1390929.8</v>
      </c>
      <c r="H30" s="296">
        <f t="shared" si="1"/>
        <v>0.99400408769973991</v>
      </c>
    </row>
    <row r="31" spans="1:12" ht="16.8" customHeight="1" thickTop="1" thickBot="1">
      <c r="A31" s="335"/>
      <c r="B31" s="335"/>
      <c r="C31" s="335"/>
      <c r="D31" s="335"/>
      <c r="E31" s="335"/>
      <c r="F31" s="335"/>
      <c r="G31" s="335"/>
      <c r="H31" s="335"/>
    </row>
    <row r="32" spans="1:12" ht="18" customHeight="1" thickBot="1">
      <c r="A32" s="6">
        <v>1</v>
      </c>
      <c r="B32" s="36">
        <v>2</v>
      </c>
      <c r="C32" s="7">
        <v>3</v>
      </c>
      <c r="D32" s="7">
        <v>4</v>
      </c>
      <c r="E32" s="37">
        <v>5</v>
      </c>
      <c r="F32" s="38"/>
      <c r="G32" s="37">
        <v>6</v>
      </c>
      <c r="H32" s="39">
        <v>7</v>
      </c>
    </row>
    <row r="33" spans="1:12" ht="14.4" customHeight="1" thickBot="1">
      <c r="A33" s="92" t="s">
        <v>71</v>
      </c>
      <c r="B33" s="82"/>
      <c r="C33" s="82"/>
      <c r="D33" s="87" t="s">
        <v>72</v>
      </c>
      <c r="E33" s="95">
        <f>E34+E36+E38+E40</f>
        <v>11447168</v>
      </c>
      <c r="F33" s="93"/>
      <c r="G33" s="96">
        <f>G34+G36+G38+G40</f>
        <v>11443737.959999999</v>
      </c>
      <c r="H33" s="97">
        <f>SUM(G33/E33)</f>
        <v>0.99970035907571186</v>
      </c>
    </row>
    <row r="34" spans="1:12" ht="13.8" customHeight="1" thickTop="1">
      <c r="A34" s="40"/>
      <c r="B34" s="54" t="s">
        <v>68</v>
      </c>
      <c r="C34" s="47"/>
      <c r="D34" s="153" t="s">
        <v>49</v>
      </c>
      <c r="E34" s="34">
        <f>E35</f>
        <v>4798576</v>
      </c>
      <c r="F34" s="57"/>
      <c r="G34" s="34">
        <f>G35</f>
        <v>4798576</v>
      </c>
      <c r="H34" s="35">
        <f>SUM(G34/E34)</f>
        <v>1</v>
      </c>
    </row>
    <row r="35" spans="1:12" ht="92.4" customHeight="1">
      <c r="A35" s="40"/>
      <c r="B35" s="54"/>
      <c r="C35" s="55" t="s">
        <v>50</v>
      </c>
      <c r="D35" s="89" t="s">
        <v>81</v>
      </c>
      <c r="E35" s="241">
        <v>4798576</v>
      </c>
      <c r="F35" s="85"/>
      <c r="G35" s="84">
        <v>4798576</v>
      </c>
      <c r="H35" s="58">
        <f>SUM(G35/E35)</f>
        <v>1</v>
      </c>
      <c r="K35" s="334"/>
      <c r="L35" s="334"/>
    </row>
    <row r="36" spans="1:12" ht="49.2" customHeight="1">
      <c r="A36" s="40"/>
      <c r="B36" s="54" t="s">
        <v>69</v>
      </c>
      <c r="C36" s="47"/>
      <c r="D36" s="312" t="s">
        <v>73</v>
      </c>
      <c r="E36" s="34">
        <f>E37</f>
        <v>6576409</v>
      </c>
      <c r="F36" s="57"/>
      <c r="G36" s="34">
        <f>G37</f>
        <v>6572979.1799999997</v>
      </c>
      <c r="H36" s="35">
        <f>SUM(G36/E36)</f>
        <v>0.99947846613554592</v>
      </c>
      <c r="K36" s="286"/>
    </row>
    <row r="37" spans="1:12" ht="71.400000000000006" customHeight="1">
      <c r="A37" s="132"/>
      <c r="B37" s="51"/>
      <c r="C37" s="55" t="s">
        <v>43</v>
      </c>
      <c r="D37" s="290" t="s">
        <v>80</v>
      </c>
      <c r="E37" s="59">
        <v>6576409</v>
      </c>
      <c r="F37" s="60"/>
      <c r="G37" s="53">
        <v>6572979.1799999997</v>
      </c>
      <c r="H37" s="58">
        <f>SUM(G37/E37)</f>
        <v>0.99947846613554592</v>
      </c>
    </row>
    <row r="38" spans="1:12" ht="15">
      <c r="A38" s="155"/>
      <c r="B38" s="54" t="s">
        <v>70</v>
      </c>
      <c r="C38" s="116"/>
      <c r="D38" s="153" t="s">
        <v>74</v>
      </c>
      <c r="E38" s="198">
        <f>E39</f>
        <v>1812</v>
      </c>
      <c r="F38" s="199"/>
      <c r="G38" s="34">
        <f>G39</f>
        <v>1812</v>
      </c>
      <c r="H38" s="50">
        <f t="shared" ref="H38:H39" si="2">G38/E38</f>
        <v>1</v>
      </c>
    </row>
    <row r="39" spans="1:12" ht="68.400000000000006" customHeight="1">
      <c r="A39" s="155"/>
      <c r="B39" s="70"/>
      <c r="C39" s="109" t="s">
        <v>43</v>
      </c>
      <c r="D39" s="292" t="s">
        <v>80</v>
      </c>
      <c r="E39" s="61">
        <v>1812</v>
      </c>
      <c r="F39" s="52"/>
      <c r="G39" s="62">
        <v>1812</v>
      </c>
      <c r="H39" s="260">
        <f t="shared" si="2"/>
        <v>1</v>
      </c>
    </row>
    <row r="40" spans="1:12" ht="47.4" customHeight="1">
      <c r="A40" s="156"/>
      <c r="B40" s="107" t="s">
        <v>78</v>
      </c>
      <c r="C40" s="107"/>
      <c r="D40" s="291" t="s">
        <v>82</v>
      </c>
      <c r="E40" s="154">
        <f>SUM(E41)</f>
        <v>70371</v>
      </c>
      <c r="F40" s="154">
        <f t="shared" ref="F40:G40" si="3">SUM(F41)</f>
        <v>0</v>
      </c>
      <c r="G40" s="154">
        <f t="shared" si="3"/>
        <v>70370.78</v>
      </c>
      <c r="H40" s="261">
        <v>0.999</v>
      </c>
    </row>
    <row r="41" spans="1:12" ht="70.8" customHeight="1" thickBot="1">
      <c r="A41" s="264"/>
      <c r="B41" s="242"/>
      <c r="C41" s="242" t="s">
        <v>43</v>
      </c>
      <c r="D41" s="256" t="s">
        <v>80</v>
      </c>
      <c r="E41" s="243">
        <v>70371</v>
      </c>
      <c r="F41" s="244"/>
      <c r="G41" s="245">
        <v>70370.78</v>
      </c>
      <c r="H41" s="246">
        <v>0.999</v>
      </c>
    </row>
    <row r="42" spans="1:12" ht="14.4" customHeight="1" thickBot="1">
      <c r="A42" s="329" t="s">
        <v>23</v>
      </c>
      <c r="B42" s="330"/>
      <c r="C42" s="330"/>
      <c r="D42" s="330"/>
      <c r="E42" s="235">
        <f>SUM(E33+E28+E25+E22+E19+E16)</f>
        <v>14643390.34</v>
      </c>
      <c r="F42" s="235">
        <f t="shared" ref="F42:G42" si="4">SUM(F33+F28+F25+F22+F19+F16)</f>
        <v>0</v>
      </c>
      <c r="G42" s="235">
        <f t="shared" si="4"/>
        <v>14629641.639999999</v>
      </c>
      <c r="H42" s="236">
        <v>0.999</v>
      </c>
    </row>
    <row r="43" spans="1:12" ht="21" customHeight="1" thickBot="1">
      <c r="A43" s="287"/>
      <c r="B43" s="287"/>
      <c r="C43" s="287"/>
      <c r="D43" s="287"/>
      <c r="E43" s="288"/>
      <c r="F43" s="288"/>
      <c r="G43" s="288"/>
      <c r="H43" s="289"/>
    </row>
    <row r="44" spans="1:12" ht="13.8" hidden="1" customHeight="1" thickBot="1">
      <c r="A44" s="315"/>
      <c r="B44" s="332"/>
      <c r="C44" s="332"/>
      <c r="D44" s="332"/>
      <c r="E44" s="332"/>
      <c r="F44" s="332"/>
      <c r="G44" s="332"/>
      <c r="H44" s="332"/>
    </row>
    <row r="45" spans="1:12" ht="14.4" thickBot="1">
      <c r="A45" s="157">
        <v>1</v>
      </c>
      <c r="B45" s="158">
        <v>2</v>
      </c>
      <c r="C45" s="159">
        <v>3</v>
      </c>
      <c r="D45" s="159">
        <v>4</v>
      </c>
      <c r="E45" s="160">
        <v>5</v>
      </c>
      <c r="F45" s="161"/>
      <c r="G45" s="160">
        <v>6</v>
      </c>
      <c r="H45" s="162">
        <v>7</v>
      </c>
    </row>
    <row r="46" spans="1:12" ht="14.4" thickBot="1">
      <c r="A46" s="324" t="s">
        <v>24</v>
      </c>
      <c r="B46" s="325"/>
      <c r="C46" s="325"/>
      <c r="D46" s="325"/>
      <c r="E46" s="325"/>
      <c r="F46" s="325"/>
      <c r="G46" s="325"/>
      <c r="H46" s="326"/>
    </row>
    <row r="47" spans="1:12" ht="14.4" thickTop="1" thickBot="1">
      <c r="A47" s="42" t="s">
        <v>19</v>
      </c>
      <c r="B47" s="42"/>
      <c r="C47" s="42"/>
      <c r="D47" s="56" t="s">
        <v>42</v>
      </c>
      <c r="E47" s="331">
        <f>E48</f>
        <v>1627785.6800000002</v>
      </c>
      <c r="F47" s="331"/>
      <c r="G47" s="63">
        <f>SUM(G48)</f>
        <v>1627785.6800000002</v>
      </c>
      <c r="H47" s="64">
        <v>1</v>
      </c>
    </row>
    <row r="48" spans="1:12" ht="15.6" customHeight="1" thickTop="1">
      <c r="A48" s="65"/>
      <c r="B48" s="41" t="s">
        <v>20</v>
      </c>
      <c r="C48" s="100"/>
      <c r="D48" s="110" t="s">
        <v>21</v>
      </c>
      <c r="E48" s="163">
        <f>SUM(E49:E55)</f>
        <v>1627785.6800000002</v>
      </c>
      <c r="F48" s="164" t="s">
        <v>25</v>
      </c>
      <c r="G48" s="102">
        <f>SUM(G49:G55)</f>
        <v>1627785.6800000002</v>
      </c>
      <c r="H48" s="101">
        <f>G50/E50</f>
        <v>1</v>
      </c>
    </row>
    <row r="49" spans="1:9" ht="14.4" customHeight="1">
      <c r="A49" s="65"/>
      <c r="B49" s="173"/>
      <c r="C49" s="226" t="s">
        <v>53</v>
      </c>
      <c r="D49" s="227" t="s">
        <v>37</v>
      </c>
      <c r="E49" s="211">
        <v>11058.26</v>
      </c>
      <c r="F49" s="228"/>
      <c r="G49" s="195">
        <v>11058.26</v>
      </c>
      <c r="H49" s="127">
        <f>G49/E49</f>
        <v>1</v>
      </c>
    </row>
    <row r="50" spans="1:9" ht="15" customHeight="1">
      <c r="A50" s="65"/>
      <c r="B50" s="65"/>
      <c r="C50" s="128" t="s">
        <v>26</v>
      </c>
      <c r="D50" s="214" t="s">
        <v>27</v>
      </c>
      <c r="E50" s="183">
        <v>1891.01</v>
      </c>
      <c r="F50" s="204"/>
      <c r="G50" s="217">
        <v>1891.01</v>
      </c>
      <c r="H50" s="205">
        <f t="shared" ref="H50:H59" si="5">G50/E50</f>
        <v>1</v>
      </c>
    </row>
    <row r="51" spans="1:9" ht="26.4" customHeight="1">
      <c r="A51" s="65"/>
      <c r="B51" s="65"/>
      <c r="C51" s="128" t="s">
        <v>28</v>
      </c>
      <c r="D51" s="247" t="s">
        <v>79</v>
      </c>
      <c r="E51" s="183">
        <v>270.93</v>
      </c>
      <c r="F51" s="204"/>
      <c r="G51" s="217">
        <v>270.93</v>
      </c>
      <c r="H51" s="205">
        <f t="shared" si="5"/>
        <v>1</v>
      </c>
    </row>
    <row r="52" spans="1:9" ht="15" customHeight="1">
      <c r="A52" s="65"/>
      <c r="B52" s="65"/>
      <c r="C52" s="128" t="s">
        <v>31</v>
      </c>
      <c r="D52" s="214" t="s">
        <v>32</v>
      </c>
      <c r="E52" s="183">
        <v>2445.36</v>
      </c>
      <c r="F52" s="204"/>
      <c r="G52" s="217">
        <v>2445.36</v>
      </c>
      <c r="H52" s="205">
        <f t="shared" si="5"/>
        <v>1</v>
      </c>
    </row>
    <row r="53" spans="1:9" ht="15" customHeight="1">
      <c r="A53" s="65"/>
      <c r="B53" s="65"/>
      <c r="C53" s="128" t="s">
        <v>33</v>
      </c>
      <c r="D53" s="214" t="s">
        <v>34</v>
      </c>
      <c r="E53" s="183">
        <v>15821.8</v>
      </c>
      <c r="F53" s="204"/>
      <c r="G53" s="217">
        <v>15821.8</v>
      </c>
      <c r="H53" s="205">
        <f t="shared" si="5"/>
        <v>1</v>
      </c>
    </row>
    <row r="54" spans="1:9" ht="15" customHeight="1">
      <c r="A54" s="65"/>
      <c r="B54" s="65"/>
      <c r="C54" s="128" t="s">
        <v>35</v>
      </c>
      <c r="D54" s="214" t="s">
        <v>36</v>
      </c>
      <c r="E54" s="183">
        <v>1595868.32</v>
      </c>
      <c r="F54" s="204"/>
      <c r="G54" s="217">
        <v>1595868.32</v>
      </c>
      <c r="H54" s="205">
        <f t="shared" si="5"/>
        <v>1</v>
      </c>
    </row>
    <row r="55" spans="1:9" ht="22.8" customHeight="1" thickBot="1">
      <c r="A55" s="67"/>
      <c r="B55" s="67"/>
      <c r="C55" s="218" t="s">
        <v>83</v>
      </c>
      <c r="D55" s="219" t="s">
        <v>87</v>
      </c>
      <c r="E55" s="229">
        <v>430</v>
      </c>
      <c r="F55" s="220"/>
      <c r="G55" s="230">
        <v>430</v>
      </c>
      <c r="H55" s="221">
        <f t="shared" si="5"/>
        <v>1</v>
      </c>
    </row>
    <row r="56" spans="1:9" ht="16.95" customHeight="1" thickTop="1" thickBot="1">
      <c r="A56" s="42" t="s">
        <v>44</v>
      </c>
      <c r="B56" s="42"/>
      <c r="C56" s="42"/>
      <c r="D56" s="111" t="s">
        <v>45</v>
      </c>
      <c r="E56" s="63">
        <f>SUM(E57)</f>
        <v>93543.01999999999</v>
      </c>
      <c r="F56" s="63">
        <f t="shared" ref="F56:G56" si="6">SUM(F57)</f>
        <v>0</v>
      </c>
      <c r="G56" s="63">
        <f t="shared" si="6"/>
        <v>93543.01999999999</v>
      </c>
      <c r="H56" s="68">
        <f t="shared" si="5"/>
        <v>1</v>
      </c>
    </row>
    <row r="57" spans="1:9" ht="15" customHeight="1" thickTop="1">
      <c r="A57" s="262"/>
      <c r="B57" s="69" t="s">
        <v>46</v>
      </c>
      <c r="C57" s="116"/>
      <c r="D57" s="117" t="s">
        <v>22</v>
      </c>
      <c r="E57" s="166">
        <f>SUM(E58:E60)</f>
        <v>93543.01999999999</v>
      </c>
      <c r="F57" s="164" t="s">
        <v>52</v>
      </c>
      <c r="G57" s="167">
        <f>SUM(G58:G60)</f>
        <v>93543.01999999999</v>
      </c>
      <c r="H57" s="118">
        <f t="shared" si="5"/>
        <v>1</v>
      </c>
    </row>
    <row r="58" spans="1:9" ht="14.4" customHeight="1">
      <c r="A58" s="172"/>
      <c r="B58" s="70"/>
      <c r="C58" s="109" t="s">
        <v>53</v>
      </c>
      <c r="D58" s="210" t="s">
        <v>37</v>
      </c>
      <c r="E58" s="211">
        <v>78245.95</v>
      </c>
      <c r="F58" s="195"/>
      <c r="G58" s="211">
        <v>78245.95</v>
      </c>
      <c r="H58" s="127">
        <f t="shared" si="5"/>
        <v>1</v>
      </c>
    </row>
    <row r="59" spans="1:9" ht="14.4" customHeight="1">
      <c r="A59" s="172"/>
      <c r="B59" s="71"/>
      <c r="C59" s="128" t="s">
        <v>26</v>
      </c>
      <c r="D59" s="214" t="s">
        <v>27</v>
      </c>
      <c r="E59" s="183">
        <v>13380.03</v>
      </c>
      <c r="F59" s="204"/>
      <c r="G59" s="183">
        <v>13380.03</v>
      </c>
      <c r="H59" s="205">
        <f t="shared" si="5"/>
        <v>1</v>
      </c>
    </row>
    <row r="60" spans="1:9" ht="26.4" customHeight="1" thickBot="1">
      <c r="A60" s="172"/>
      <c r="B60" s="71"/>
      <c r="C60" s="171" t="s">
        <v>28</v>
      </c>
      <c r="D60" s="267" t="s">
        <v>79</v>
      </c>
      <c r="E60" s="183">
        <v>1917.04</v>
      </c>
      <c r="F60" s="268"/>
      <c r="G60" s="269">
        <v>1917.04</v>
      </c>
      <c r="H60" s="205">
        <f>G60/E60</f>
        <v>1</v>
      </c>
      <c r="I60" s="270"/>
    </row>
    <row r="61" spans="1:9" ht="16.2" customHeight="1" thickBot="1">
      <c r="A61" s="279">
        <v>1</v>
      </c>
      <c r="B61" s="280">
        <v>2</v>
      </c>
      <c r="C61" s="281">
        <v>3</v>
      </c>
      <c r="D61" s="281">
        <v>4</v>
      </c>
      <c r="E61" s="282">
        <v>5</v>
      </c>
      <c r="F61" s="283"/>
      <c r="G61" s="282">
        <v>6</v>
      </c>
      <c r="H61" s="284">
        <v>7</v>
      </c>
    </row>
    <row r="62" spans="1:9" ht="36" customHeight="1" thickBot="1">
      <c r="A62" s="78" t="s">
        <v>66</v>
      </c>
      <c r="B62" s="79"/>
      <c r="C62" s="78"/>
      <c r="D62" s="113" t="s">
        <v>64</v>
      </c>
      <c r="E62" s="322">
        <f>SUM(E63)</f>
        <v>2049</v>
      </c>
      <c r="F62" s="323"/>
      <c r="G62" s="80">
        <f>SUM(G63)</f>
        <v>2049</v>
      </c>
      <c r="H62" s="81">
        <f t="shared" ref="H62:H66" si="7">SUM(G62/E62)</f>
        <v>1</v>
      </c>
    </row>
    <row r="63" spans="1:9" ht="27" customHeight="1" thickTop="1">
      <c r="A63" s="168"/>
      <c r="B63" s="76" t="s">
        <v>67</v>
      </c>
      <c r="C63" s="119"/>
      <c r="D63" s="120" t="s">
        <v>65</v>
      </c>
      <c r="E63" s="327">
        <f>SUM(E64:E66)</f>
        <v>2049</v>
      </c>
      <c r="F63" s="328"/>
      <c r="G63" s="248">
        <f>SUM(G64:G66)</f>
        <v>2049</v>
      </c>
      <c r="H63" s="121">
        <f t="shared" si="7"/>
        <v>1</v>
      </c>
    </row>
    <row r="64" spans="1:9" ht="16.95" customHeight="1">
      <c r="A64" s="169"/>
      <c r="B64" s="77"/>
      <c r="C64" s="109" t="s">
        <v>26</v>
      </c>
      <c r="D64" s="210" t="s">
        <v>27</v>
      </c>
      <c r="E64" s="231">
        <v>293.54000000000002</v>
      </c>
      <c r="F64" s="222"/>
      <c r="G64" s="231">
        <v>293.54000000000002</v>
      </c>
      <c r="H64" s="223">
        <f t="shared" si="7"/>
        <v>1</v>
      </c>
    </row>
    <row r="65" spans="1:11" ht="23.4" customHeight="1">
      <c r="A65" s="169"/>
      <c r="B65" s="77"/>
      <c r="C65" s="128" t="s">
        <v>28</v>
      </c>
      <c r="D65" s="247" t="s">
        <v>79</v>
      </c>
      <c r="E65" s="232">
        <v>41.99</v>
      </c>
      <c r="F65" s="224"/>
      <c r="G65" s="232">
        <v>41.99</v>
      </c>
      <c r="H65" s="225">
        <f t="shared" si="7"/>
        <v>1</v>
      </c>
    </row>
    <row r="66" spans="1:11" ht="14.4" customHeight="1" thickBot="1">
      <c r="A66" s="271"/>
      <c r="B66" s="272"/>
      <c r="C66" s="218" t="s">
        <v>29</v>
      </c>
      <c r="D66" s="219" t="s">
        <v>30</v>
      </c>
      <c r="E66" s="249">
        <v>1713.47</v>
      </c>
      <c r="F66" s="249"/>
      <c r="G66" s="249">
        <v>1713.47</v>
      </c>
      <c r="H66" s="250">
        <f t="shared" si="7"/>
        <v>1</v>
      </c>
    </row>
    <row r="67" spans="1:11" ht="15.6" customHeight="1" thickTop="1" thickBot="1">
      <c r="A67" s="170" t="s">
        <v>47</v>
      </c>
      <c r="B67" s="122"/>
      <c r="C67" s="174"/>
      <c r="D67" s="175" t="s">
        <v>48</v>
      </c>
      <c r="E67" s="178">
        <f>E68</f>
        <v>73524.639999999999</v>
      </c>
      <c r="F67" s="179" t="s">
        <v>55</v>
      </c>
      <c r="G67" s="176">
        <f>G68</f>
        <v>71596.180000000008</v>
      </c>
      <c r="H67" s="177">
        <f>G67/E67</f>
        <v>0.97377124185851172</v>
      </c>
    </row>
    <row r="68" spans="1:11" ht="45.6" customHeight="1" thickTop="1">
      <c r="A68" s="171"/>
      <c r="B68" s="72" t="s">
        <v>76</v>
      </c>
      <c r="C68" s="54"/>
      <c r="D68" s="188" t="s">
        <v>77</v>
      </c>
      <c r="E68" s="180">
        <f>SUM(E69:E70)</f>
        <v>73524.639999999999</v>
      </c>
      <c r="F68" s="181"/>
      <c r="G68" s="182">
        <f>SUM(G69:G70)</f>
        <v>71596.180000000008</v>
      </c>
      <c r="H68" s="73">
        <f>G68/E68</f>
        <v>0.97377124185851172</v>
      </c>
      <c r="K68" s="285"/>
    </row>
    <row r="69" spans="1:11" ht="17.399999999999999" customHeight="1">
      <c r="A69" s="172"/>
      <c r="B69" s="71"/>
      <c r="C69" s="9" t="s">
        <v>31</v>
      </c>
      <c r="D69" s="112" t="s">
        <v>32</v>
      </c>
      <c r="E69" s="183">
        <v>727.96</v>
      </c>
      <c r="F69" s="184"/>
      <c r="G69" s="185">
        <v>708.86</v>
      </c>
      <c r="H69" s="66">
        <f>G69/E69</f>
        <v>0.97376229463157316</v>
      </c>
    </row>
    <row r="70" spans="1:11" ht="13.95" customHeight="1" thickBot="1">
      <c r="A70" s="82"/>
      <c r="B70" s="273"/>
      <c r="C70" s="82" t="s">
        <v>56</v>
      </c>
      <c r="D70" s="274" t="s">
        <v>75</v>
      </c>
      <c r="E70" s="275">
        <v>72796.679999999993</v>
      </c>
      <c r="F70" s="276"/>
      <c r="G70" s="277">
        <v>70887.320000000007</v>
      </c>
      <c r="H70" s="278">
        <f>G70/E70</f>
        <v>0.97377133132994542</v>
      </c>
    </row>
    <row r="71" spans="1:11" ht="13.95" customHeight="1" thickTop="1" thickBot="1">
      <c r="A71" s="86" t="s">
        <v>88</v>
      </c>
      <c r="B71" s="86"/>
      <c r="C71" s="86"/>
      <c r="D71" s="114" t="s">
        <v>84</v>
      </c>
      <c r="E71" s="189">
        <f>SUM(E72)</f>
        <v>1399320</v>
      </c>
      <c r="F71" s="189">
        <f t="shared" ref="F71:G71" si="8">SUM(F72)</f>
        <v>0</v>
      </c>
      <c r="G71" s="189">
        <f t="shared" si="8"/>
        <v>1390929.8</v>
      </c>
      <c r="H71" s="88">
        <f>SUM(G71/E71)</f>
        <v>0.99400408769973991</v>
      </c>
    </row>
    <row r="72" spans="1:11" ht="13.95" customHeight="1" thickTop="1">
      <c r="A72" s="83"/>
      <c r="B72" s="54" t="s">
        <v>89</v>
      </c>
      <c r="C72" s="83"/>
      <c r="D72" s="117" t="s">
        <v>21</v>
      </c>
      <c r="E72" s="166">
        <f>SUM(E73:E78)</f>
        <v>1399320</v>
      </c>
      <c r="F72" s="166">
        <f t="shared" ref="F72:G72" si="9">SUM(F73:F78)</f>
        <v>0</v>
      </c>
      <c r="G72" s="166">
        <f t="shared" si="9"/>
        <v>1390929.8</v>
      </c>
      <c r="H72" s="124">
        <f>SUM(G72/E72)</f>
        <v>0.99400408769973991</v>
      </c>
    </row>
    <row r="73" spans="1:11" ht="13.95" customHeight="1">
      <c r="A73" s="83"/>
      <c r="B73" s="123"/>
      <c r="C73" s="109" t="s">
        <v>57</v>
      </c>
      <c r="D73" s="210" t="s">
        <v>39</v>
      </c>
      <c r="E73" s="211">
        <v>1371957</v>
      </c>
      <c r="F73" s="195"/>
      <c r="G73" s="211">
        <v>1363826.33</v>
      </c>
      <c r="H73" s="127">
        <f t="shared" ref="H73:H78" si="10">SUM(G73/E73)</f>
        <v>0.99407366994738178</v>
      </c>
    </row>
    <row r="74" spans="1:11" ht="13.95" customHeight="1">
      <c r="A74" s="83"/>
      <c r="B74" s="91"/>
      <c r="C74" s="128" t="s">
        <v>53</v>
      </c>
      <c r="D74" s="214" t="s">
        <v>37</v>
      </c>
      <c r="E74" s="183">
        <v>17370</v>
      </c>
      <c r="F74" s="204"/>
      <c r="G74" s="183">
        <v>17370</v>
      </c>
      <c r="H74" s="205">
        <f t="shared" si="10"/>
        <v>1</v>
      </c>
    </row>
    <row r="75" spans="1:11" ht="13.95" customHeight="1">
      <c r="A75" s="83"/>
      <c r="B75" s="91"/>
      <c r="C75" s="128" t="s">
        <v>26</v>
      </c>
      <c r="D75" s="214" t="s">
        <v>27</v>
      </c>
      <c r="E75" s="183">
        <v>2977</v>
      </c>
      <c r="F75" s="204"/>
      <c r="G75" s="183">
        <v>2976.37</v>
      </c>
      <c r="H75" s="205">
        <v>0.999</v>
      </c>
    </row>
    <row r="76" spans="1:11" ht="20.399999999999999" customHeight="1">
      <c r="A76" s="83"/>
      <c r="B76" s="91"/>
      <c r="C76" s="128" t="s">
        <v>28</v>
      </c>
      <c r="D76" s="247" t="s">
        <v>79</v>
      </c>
      <c r="E76" s="183">
        <v>421</v>
      </c>
      <c r="F76" s="204"/>
      <c r="G76" s="183">
        <v>420.45</v>
      </c>
      <c r="H76" s="205">
        <f t="shared" si="10"/>
        <v>0.9986935866983373</v>
      </c>
    </row>
    <row r="77" spans="1:11" ht="14.4" customHeight="1">
      <c r="A77" s="83"/>
      <c r="B77" s="91"/>
      <c r="C77" s="128" t="s">
        <v>31</v>
      </c>
      <c r="D77" s="247" t="s">
        <v>32</v>
      </c>
      <c r="E77" s="183">
        <v>1448</v>
      </c>
      <c r="F77" s="204"/>
      <c r="G77" s="183">
        <v>1448</v>
      </c>
      <c r="H77" s="205">
        <f t="shared" si="10"/>
        <v>1</v>
      </c>
    </row>
    <row r="78" spans="1:11" ht="12.6" customHeight="1" thickBot="1">
      <c r="A78" s="86"/>
      <c r="B78" s="92"/>
      <c r="C78" s="218" t="s">
        <v>33</v>
      </c>
      <c r="D78" s="311" t="s">
        <v>34</v>
      </c>
      <c r="E78" s="229">
        <v>5147</v>
      </c>
      <c r="F78" s="220"/>
      <c r="G78" s="229">
        <v>4888.6499999999996</v>
      </c>
      <c r="H78" s="221">
        <f t="shared" si="10"/>
        <v>0.94980571206528064</v>
      </c>
    </row>
    <row r="79" spans="1:11" ht="17.399999999999999" customHeight="1" thickTop="1" thickBot="1">
      <c r="A79" s="86" t="s">
        <v>71</v>
      </c>
      <c r="B79" s="86"/>
      <c r="C79" s="86"/>
      <c r="D79" s="114" t="s">
        <v>72</v>
      </c>
      <c r="E79" s="189">
        <f>SUM(E80+E88+E95+E97)</f>
        <v>11447168</v>
      </c>
      <c r="F79" s="186"/>
      <c r="G79" s="187">
        <f>G80+G88+G95+G97</f>
        <v>11443737.959999999</v>
      </c>
      <c r="H79" s="88">
        <v>0.999</v>
      </c>
    </row>
    <row r="80" spans="1:11" ht="19.95" customHeight="1" thickTop="1">
      <c r="A80" s="83"/>
      <c r="B80" s="54" t="s">
        <v>68</v>
      </c>
      <c r="C80" s="83"/>
      <c r="D80" s="117" t="s">
        <v>49</v>
      </c>
      <c r="E80" s="166">
        <f>SUM(E81:E87)</f>
        <v>4798576</v>
      </c>
      <c r="F80" s="166">
        <f t="shared" ref="F80:G80" si="11">SUM(F81:F87)</f>
        <v>0</v>
      </c>
      <c r="G80" s="166">
        <f t="shared" si="11"/>
        <v>4798576</v>
      </c>
      <c r="H80" s="124">
        <f>SUM(G80/E80)</f>
        <v>1</v>
      </c>
    </row>
    <row r="81" spans="1:8" ht="16.2" customHeight="1">
      <c r="A81" s="83"/>
      <c r="B81" s="123"/>
      <c r="C81" s="109" t="s">
        <v>57</v>
      </c>
      <c r="D81" s="210" t="s">
        <v>39</v>
      </c>
      <c r="E81" s="211">
        <v>4782740.75</v>
      </c>
      <c r="F81" s="195"/>
      <c r="G81" s="211">
        <v>4782740.75</v>
      </c>
      <c r="H81" s="127">
        <f t="shared" ref="H81:H94" si="12">SUM(G81/E81)</f>
        <v>1</v>
      </c>
    </row>
    <row r="82" spans="1:8" ht="12.6" customHeight="1">
      <c r="A82" s="83"/>
      <c r="B82" s="91"/>
      <c r="C82" s="128" t="s">
        <v>53</v>
      </c>
      <c r="D82" s="214" t="s">
        <v>37</v>
      </c>
      <c r="E82" s="183">
        <v>1805.26</v>
      </c>
      <c r="F82" s="204"/>
      <c r="G82" s="183">
        <v>1805.26</v>
      </c>
      <c r="H82" s="205">
        <f t="shared" si="12"/>
        <v>1</v>
      </c>
    </row>
    <row r="83" spans="1:8" ht="16.2" customHeight="1">
      <c r="A83" s="83"/>
      <c r="B83" s="91"/>
      <c r="C83" s="128" t="s">
        <v>54</v>
      </c>
      <c r="D83" s="214" t="s">
        <v>38</v>
      </c>
      <c r="E83" s="183">
        <v>5826.64</v>
      </c>
      <c r="F83" s="204"/>
      <c r="G83" s="183">
        <v>5826.64</v>
      </c>
      <c r="H83" s="205">
        <f t="shared" si="12"/>
        <v>1</v>
      </c>
    </row>
    <row r="84" spans="1:8" ht="13.95" customHeight="1">
      <c r="A84" s="83"/>
      <c r="B84" s="91"/>
      <c r="C84" s="128" t="s">
        <v>26</v>
      </c>
      <c r="D84" s="214" t="s">
        <v>27</v>
      </c>
      <c r="E84" s="183">
        <v>6249.65</v>
      </c>
      <c r="F84" s="204"/>
      <c r="G84" s="183">
        <v>6249.65</v>
      </c>
      <c r="H84" s="205">
        <f t="shared" si="12"/>
        <v>1</v>
      </c>
    </row>
    <row r="85" spans="1:8" ht="26.4" customHeight="1">
      <c r="A85" s="83"/>
      <c r="B85" s="91"/>
      <c r="C85" s="128" t="s">
        <v>28</v>
      </c>
      <c r="D85" s="247" t="s">
        <v>79</v>
      </c>
      <c r="E85" s="183">
        <v>878.99</v>
      </c>
      <c r="F85" s="204"/>
      <c r="G85" s="183">
        <v>878.99</v>
      </c>
      <c r="H85" s="205">
        <f t="shared" si="12"/>
        <v>1</v>
      </c>
    </row>
    <row r="86" spans="1:8" ht="10.199999999999999" customHeight="1">
      <c r="A86" s="83"/>
      <c r="B86" s="91"/>
      <c r="C86" s="128" t="s">
        <v>33</v>
      </c>
      <c r="D86" s="214" t="s">
        <v>34</v>
      </c>
      <c r="E86" s="183">
        <v>381.81</v>
      </c>
      <c r="F86" s="204"/>
      <c r="G86" s="183">
        <v>381.81</v>
      </c>
      <c r="H86" s="205">
        <f t="shared" si="12"/>
        <v>1</v>
      </c>
    </row>
    <row r="87" spans="1:8" ht="23.25" customHeight="1">
      <c r="A87" s="83"/>
      <c r="B87" s="91"/>
      <c r="C87" s="104" t="s">
        <v>58</v>
      </c>
      <c r="D87" s="216" t="s">
        <v>59</v>
      </c>
      <c r="E87" s="207">
        <v>692.9</v>
      </c>
      <c r="F87" s="201"/>
      <c r="G87" s="207">
        <v>692.9</v>
      </c>
      <c r="H87" s="202">
        <f t="shared" si="12"/>
        <v>1</v>
      </c>
    </row>
    <row r="88" spans="1:8" ht="49.2" customHeight="1">
      <c r="A88" s="106"/>
      <c r="B88" s="107" t="s">
        <v>69</v>
      </c>
      <c r="C88" s="108"/>
      <c r="D88" s="115" t="s">
        <v>51</v>
      </c>
      <c r="E88" s="165">
        <f>SUM(E89:E94)</f>
        <v>6576409</v>
      </c>
      <c r="F88" s="190"/>
      <c r="G88" s="103">
        <f>SUM(G89:G94)</f>
        <v>6572979.1799999988</v>
      </c>
      <c r="H88" s="202">
        <f t="shared" si="12"/>
        <v>0.99947846613554581</v>
      </c>
    </row>
    <row r="89" spans="1:8" ht="13.95" customHeight="1">
      <c r="A89" s="9"/>
      <c r="B89" s="71"/>
      <c r="C89" s="209" t="s">
        <v>57</v>
      </c>
      <c r="D89" s="196" t="s">
        <v>39</v>
      </c>
      <c r="E89" s="211">
        <v>5862134</v>
      </c>
      <c r="F89" s="212"/>
      <c r="G89" s="195">
        <v>5859218.25</v>
      </c>
      <c r="H89" s="127">
        <v>0.999</v>
      </c>
    </row>
    <row r="90" spans="1:8" ht="15.6" customHeight="1">
      <c r="A90" s="9"/>
      <c r="B90" s="71"/>
      <c r="C90" s="213" t="s">
        <v>53</v>
      </c>
      <c r="D90" s="203" t="s">
        <v>37</v>
      </c>
      <c r="E90" s="183">
        <v>140424</v>
      </c>
      <c r="F90" s="215"/>
      <c r="G90" s="204">
        <v>140420.93</v>
      </c>
      <c r="H90" s="205">
        <f t="shared" si="12"/>
        <v>0.99997813764028931</v>
      </c>
    </row>
    <row r="91" spans="1:8" ht="16.2" customHeight="1">
      <c r="A91" s="9"/>
      <c r="B91" s="71"/>
      <c r="C91" s="213" t="s">
        <v>54</v>
      </c>
      <c r="D91" s="203" t="s">
        <v>38</v>
      </c>
      <c r="E91" s="183">
        <v>11024</v>
      </c>
      <c r="F91" s="215"/>
      <c r="G91" s="204">
        <v>10916.38</v>
      </c>
      <c r="H91" s="205">
        <f t="shared" si="12"/>
        <v>0.99023766328011609</v>
      </c>
    </row>
    <row r="92" spans="1:8" ht="15.6" customHeight="1">
      <c r="A92" s="9"/>
      <c r="B92" s="71"/>
      <c r="C92" s="213" t="s">
        <v>26</v>
      </c>
      <c r="D92" s="203" t="s">
        <v>27</v>
      </c>
      <c r="E92" s="183">
        <v>556771</v>
      </c>
      <c r="F92" s="215"/>
      <c r="G92" s="204">
        <v>556767.22</v>
      </c>
      <c r="H92" s="205">
        <v>0.999</v>
      </c>
    </row>
    <row r="93" spans="1:8" ht="22.2" customHeight="1">
      <c r="A93" s="9"/>
      <c r="B93" s="71"/>
      <c r="C93" s="213" t="s">
        <v>28</v>
      </c>
      <c r="D93" s="247" t="s">
        <v>79</v>
      </c>
      <c r="E93" s="183">
        <v>1067</v>
      </c>
      <c r="F93" s="215"/>
      <c r="G93" s="204">
        <v>840.72</v>
      </c>
      <c r="H93" s="205">
        <f t="shared" si="12"/>
        <v>0.7879287722586692</v>
      </c>
    </row>
    <row r="94" spans="1:8" ht="24.6" customHeight="1">
      <c r="A94" s="9"/>
      <c r="B94" s="71"/>
      <c r="C94" s="206" t="s">
        <v>58</v>
      </c>
      <c r="D94" s="200" t="s">
        <v>40</v>
      </c>
      <c r="E94" s="207">
        <v>4989</v>
      </c>
      <c r="F94" s="208"/>
      <c r="G94" s="201">
        <v>4815.68</v>
      </c>
      <c r="H94" s="202">
        <f t="shared" si="12"/>
        <v>0.96525957105632398</v>
      </c>
    </row>
    <row r="95" spans="1:8" ht="18.75" customHeight="1">
      <c r="A95" s="197"/>
      <c r="B95" s="105" t="s">
        <v>70</v>
      </c>
      <c r="C95" s="116"/>
      <c r="D95" s="117" t="s">
        <v>74</v>
      </c>
      <c r="E95" s="125">
        <f>E96</f>
        <v>1812</v>
      </c>
      <c r="F95" s="126" t="s">
        <v>61</v>
      </c>
      <c r="G95" s="125">
        <f>G96</f>
        <v>1812</v>
      </c>
      <c r="H95" s="124">
        <f>G95/E95</f>
        <v>1</v>
      </c>
    </row>
    <row r="96" spans="1:8" ht="17.25" customHeight="1">
      <c r="A96" s="171"/>
      <c r="B96" s="109"/>
      <c r="C96" s="109" t="s">
        <v>31</v>
      </c>
      <c r="D96" s="210" t="s">
        <v>32</v>
      </c>
      <c r="E96" s="251">
        <v>1812</v>
      </c>
      <c r="F96" s="252" t="s">
        <v>62</v>
      </c>
      <c r="G96" s="251">
        <v>1812</v>
      </c>
      <c r="H96" s="127">
        <f>G96/E96</f>
        <v>1</v>
      </c>
    </row>
    <row r="97" spans="1:11" ht="48" customHeight="1">
      <c r="A97" s="128"/>
      <c r="B97" s="107" t="s">
        <v>78</v>
      </c>
      <c r="C97" s="107"/>
      <c r="D97" s="253" t="s">
        <v>82</v>
      </c>
      <c r="E97" s="103">
        <f>E98</f>
        <v>70371</v>
      </c>
      <c r="F97" s="254"/>
      <c r="G97" s="103">
        <f>G98</f>
        <v>70370.78</v>
      </c>
      <c r="H97" s="255">
        <v>0.999</v>
      </c>
      <c r="K97" s="285"/>
    </row>
    <row r="98" spans="1:11" ht="17.25" customHeight="1" thickBot="1">
      <c r="A98" s="263"/>
      <c r="B98" s="242"/>
      <c r="C98" s="242" t="s">
        <v>60</v>
      </c>
      <c r="D98" s="256" t="s">
        <v>41</v>
      </c>
      <c r="E98" s="257">
        <v>70371</v>
      </c>
      <c r="F98" s="258"/>
      <c r="G98" s="257">
        <v>70370.78</v>
      </c>
      <c r="H98" s="259">
        <v>0.999</v>
      </c>
    </row>
    <row r="99" spans="1:11" ht="17.399999999999999" customHeight="1" thickBot="1">
      <c r="A99" s="320" t="s">
        <v>63</v>
      </c>
      <c r="B99" s="321"/>
      <c r="C99" s="321"/>
      <c r="D99" s="321"/>
      <c r="E99" s="237">
        <f>SUM(E79+E71+E67+E62+E56+E47)</f>
        <v>14643390.34</v>
      </c>
      <c r="F99" s="237">
        <f t="shared" ref="F99:G99" si="13">SUM(F79+F71+F67+F62+F56+F47)</f>
        <v>15865060.859999999</v>
      </c>
      <c r="G99" s="237">
        <f t="shared" si="13"/>
        <v>14629641.639999999</v>
      </c>
      <c r="H99" s="238">
        <v>0.999</v>
      </c>
    </row>
  </sheetData>
  <sheetProtection selectLockedCells="1" selectUnlockedCells="1"/>
  <mergeCells count="23">
    <mergeCell ref="K18:L18"/>
    <mergeCell ref="K35:L35"/>
    <mergeCell ref="A31:H31"/>
    <mergeCell ref="A15:H15"/>
    <mergeCell ref="E19:F19"/>
    <mergeCell ref="E22:F22"/>
    <mergeCell ref="E23:F23"/>
    <mergeCell ref="E24:F24"/>
    <mergeCell ref="E20:F20"/>
    <mergeCell ref="E21:F21"/>
    <mergeCell ref="A99:D99"/>
    <mergeCell ref="E62:F62"/>
    <mergeCell ref="A46:H46"/>
    <mergeCell ref="E63:F63"/>
    <mergeCell ref="A42:D42"/>
    <mergeCell ref="E47:F47"/>
    <mergeCell ref="A44:H44"/>
    <mergeCell ref="F3:H3"/>
    <mergeCell ref="B6:G6"/>
    <mergeCell ref="B9:G9"/>
    <mergeCell ref="B10:G10"/>
    <mergeCell ref="B12:B13"/>
    <mergeCell ref="G12:G13"/>
  </mergeCells>
  <pageMargins left="0.70866141732283472" right="0.70866141732283472" top="0.74803149606299213" bottom="0.74803149606299213" header="0.51181102362204722" footer="0.51181102362204722"/>
  <pageSetup paperSize="9" firstPageNumber="31" orientation="portrait" useFirstPageNumber="1" r:id="rId1"/>
  <headerFooter alignWithMargins="0">
    <oddFooter>&amp;C&amp;9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Monika Werder</dc:creator>
  <cp:lastModifiedBy>Ewa Werder</cp:lastModifiedBy>
  <cp:lastPrinted>2023-03-08T12:46:20Z</cp:lastPrinted>
  <dcterms:created xsi:type="dcterms:W3CDTF">2019-03-20T12:48:46Z</dcterms:created>
  <dcterms:modified xsi:type="dcterms:W3CDTF">2023-03-23T12:34:02Z</dcterms:modified>
</cp:coreProperties>
</file>