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awozdanie za 2022 r\"/>
    </mc:Choice>
  </mc:AlternateContent>
  <xr:revisionPtr revIDLastSave="0" documentId="13_ncr:1_{CDC61DBD-76DD-4798-BF4A-C60070EA8A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2" l="1"/>
  <c r="G63" i="2"/>
  <c r="H62" i="2"/>
  <c r="G62" i="2"/>
  <c r="H60" i="2"/>
  <c r="H48" i="2"/>
  <c r="H54" i="2"/>
  <c r="H44" i="2"/>
  <c r="H31" i="2"/>
  <c r="H27" i="2"/>
  <c r="H17" i="2"/>
  <c r="H14" i="2"/>
  <c r="H10" i="2"/>
  <c r="H7" i="2"/>
  <c r="H24" i="2"/>
  <c r="H59" i="2"/>
  <c r="H20" i="2"/>
  <c r="G7" i="2"/>
  <c r="G20" i="2"/>
  <c r="G48" i="2"/>
  <c r="G44" i="2"/>
  <c r="G31" i="2"/>
  <c r="G27" i="2"/>
  <c r="G24" i="2"/>
  <c r="G59" i="2"/>
  <c r="G17" i="2"/>
  <c r="G14" i="2"/>
  <c r="G10" i="2"/>
  <c r="G60" i="2" l="1"/>
</calcChain>
</file>

<file path=xl/sharedStrings.xml><?xml version="1.0" encoding="utf-8"?>
<sst xmlns="http://schemas.openxmlformats.org/spreadsheetml/2006/main" count="141" uniqueCount="107">
  <si>
    <t>Dział</t>
  </si>
  <si>
    <t>Rozdział</t>
  </si>
  <si>
    <t>§</t>
  </si>
  <si>
    <t>Sołectwo</t>
  </si>
  <si>
    <t>Nazwa zadania</t>
  </si>
  <si>
    <t>Nowa Wieś Zarębska</t>
  </si>
  <si>
    <t>Budowa altany rekreacyjnej</t>
  </si>
  <si>
    <t>Wierzchowizna</t>
  </si>
  <si>
    <t>Remont drogi</t>
  </si>
  <si>
    <t>Rawki</t>
  </si>
  <si>
    <t>Niskie Wielkie</t>
  </si>
  <si>
    <t>Wyposażenie świetlicy</t>
  </si>
  <si>
    <t>Remont dróg</t>
  </si>
  <si>
    <t>Impreza integracyjna mieszkańców</t>
  </si>
  <si>
    <t>Czaplice Wielkie</t>
  </si>
  <si>
    <t>Zakup grilla</t>
  </si>
  <si>
    <t>Rzodkiewnica</t>
  </si>
  <si>
    <t>Budowa  placu zabaw</t>
  </si>
  <si>
    <t>Gadomiec Chrzczany</t>
  </si>
  <si>
    <t>Budowa oświetlenia ulicznego</t>
  </si>
  <si>
    <t>Rycice</t>
  </si>
  <si>
    <t>Rozbudowa placu zabaw</t>
  </si>
  <si>
    <t>Zakup kosiarki i kosy spalinowej</t>
  </si>
  <si>
    <t>Binduga</t>
  </si>
  <si>
    <t>Przysowy</t>
  </si>
  <si>
    <t>Duczymin</t>
  </si>
  <si>
    <t>Zaręby</t>
  </si>
  <si>
    <t>Budowa siłowni napowietrznej</t>
  </si>
  <si>
    <t>Zakup ławek oraz drzewek ozdobnych</t>
  </si>
  <si>
    <t>Poścień Wieś</t>
  </si>
  <si>
    <t>Wykonanie elewacji na budynku świetlicy</t>
  </si>
  <si>
    <t>Krukowo</t>
  </si>
  <si>
    <t>Zakup stołów, krzeseł</t>
  </si>
  <si>
    <t>Remont podłogi</t>
  </si>
  <si>
    <t>Poścień Zamion</t>
  </si>
  <si>
    <t>Wólka Zdziwójska</t>
  </si>
  <si>
    <t>Zdziwój Stary</t>
  </si>
  <si>
    <t>Mącice</t>
  </si>
  <si>
    <t>Zdziwój Nowy</t>
  </si>
  <si>
    <t>Budowa altany rekreacyjnej + wyposażenie</t>
  </si>
  <si>
    <t>Zakup wykaszarki</t>
  </si>
  <si>
    <t>Krzynowłoga Wielka</t>
  </si>
  <si>
    <t>Brzeski Kołaki</t>
  </si>
  <si>
    <t>Budki</t>
  </si>
  <si>
    <t>Wymiana okien i drzwi w świetlicy wiejskiej</t>
  </si>
  <si>
    <t>Gadomiec Miłocięta</t>
  </si>
  <si>
    <t>Opaleniec</t>
  </si>
  <si>
    <t>razem</t>
  </si>
  <si>
    <t>Lp</t>
  </si>
  <si>
    <t>Remont świetlicy wiejskiej oraz zakup nagrzewnicy, stołów i krzeseł</t>
  </si>
  <si>
    <t>Remont dachu oraz zamontowanie rynny na budynku świetlicy wiejskiej w Duczyminie, zakup stołów do Świetlicy oraz zakup krzewów i drzew</t>
  </si>
  <si>
    <t>wydatki</t>
  </si>
  <si>
    <t>Plan</t>
  </si>
  <si>
    <t>opis zrealizowanych wydatków</t>
  </si>
  <si>
    <t>po zmianie</t>
  </si>
  <si>
    <t>OGÓŁEM</t>
  </si>
  <si>
    <t>Wytyczenie i remont drogi</t>
  </si>
  <si>
    <t>Dokumentacja projektowo-kosztorysowa na remont łazienki</t>
  </si>
  <si>
    <t>Rozbudowa linii ośiwtlenia ulicznego</t>
  </si>
  <si>
    <t>Zakup drabinek gimnastycznych, osłon na grzejniki oraz wykładziny ochronnej</t>
  </si>
  <si>
    <t>Zakupiono kosiarkę-1.943,40 oraz kosę spalinową-1.008,60</t>
  </si>
  <si>
    <t>Zapłacono za sporządzenie dokumentacji projektowo-kosztorysowej-4.000,00, za budowę placu zabaw-18.680,00, nadzór-500,00</t>
  </si>
  <si>
    <t>Zapłacono za wytyczenie drogi oznaczonej w ewidencji gruntów jako działka nr 58</t>
  </si>
  <si>
    <t>Zapłacono za sporządzenie dokumentacji projektowo-kosztorysowej na adaptację pomieszczenia na łazienkę</t>
  </si>
  <si>
    <t>Zapłacono za remont dachu wraz zamontowaniem rynien</t>
  </si>
  <si>
    <t>Zakupiono stoły 5 szt.-5.695,02 zł, krzewy i drzewa-1.067,73 zł</t>
  </si>
  <si>
    <t>Zapłacono za budowę altany-15.000,00 zł, beton pod altanę-1.752,75 zł</t>
  </si>
  <si>
    <t>Zapłacono za wytyczenie drogi oznaczonej w ewidencji gruntów jako działka nr 88</t>
  </si>
  <si>
    <t>Zakupiono 10 szt.krzeseł-1.509,00 zł, 2 szt. stołów-629,80 zł</t>
  </si>
  <si>
    <t>Zapłacono za remont podłogi-4.920,00 zł, okien i drzwi-9.309,87 zł</t>
  </si>
  <si>
    <t>Zapłacono za remont drogi (288 m3 pospółki żwirowej, 3,5h równania)</t>
  </si>
  <si>
    <t>Zapłacono za remont drogi (168m3 pospółki żwirowej, 5,5h równania)</t>
  </si>
  <si>
    <t>Zapłacono za owoce,warzywa, art.spożywcze przeznaczone na imprezę integracyjną</t>
  </si>
  <si>
    <t>Zakupiono grilla</t>
  </si>
  <si>
    <t>Zapłacono za budowę altany wraz z wyposażeniem</t>
  </si>
  <si>
    <t>Zapłacono za sporządzenie dokumentacji projektowo-kosztorysowej- 4.000,00 zł oraz za budowę placu zabaw-23.830,01 zł.</t>
  </si>
  <si>
    <t>Zapłacono za sporządzenie dokumentacji projektowo-kosztorysowej- 4.000,00 zł, budowę siłowni - 30.045,02 zł, nadzór-500,00 zł oraz ziemię na plac siłowni-3.690,00 zł</t>
  </si>
  <si>
    <t>Zapłacono za wykonanie elewacji i ocieplenie budynku świetlicy</t>
  </si>
  <si>
    <t>Zapłacono za remont drogi ( 312m3 pospółki żwirowej, 11h równiarki)</t>
  </si>
  <si>
    <t>Zapłacono za remont drogi ( 108m3 pospółki żwirowej, 3h równiarki)</t>
  </si>
  <si>
    <t>Zapłacono za sporządzenie dokumentacji projektwo-kosztorysowej-4.000,00 zł, za budowę siłowni- 20.555,01 zł, nadzór-500,00 zł.</t>
  </si>
  <si>
    <t>Zapłacono za budowę altany-zadanie realizowane wraz z sołectwem Zdziwój Nowy</t>
  </si>
  <si>
    <t>Zapłacono za remont drogi ( 36m3 pospółki żwirowej, 1,5h równiarki)</t>
  </si>
  <si>
    <t>Zakupiono kosę spalinową</t>
  </si>
  <si>
    <t xml:space="preserve">Zapłacono za budowę altany -10.250,00 zł, stół do altany-3.133,00 zł, </t>
  </si>
  <si>
    <t>Zakupiono grill</t>
  </si>
  <si>
    <t>Zapłacono za art. spożywcze na imprezę integacyjną</t>
  </si>
  <si>
    <t>Zapłacono za wykładzinę ochronną-3.786,63 zł, osłony na grzejniki-7.207,80 zł, drabinki gimnastyczne-1.936,00 zł</t>
  </si>
  <si>
    <t>Zapłacono za remont podłogi</t>
  </si>
  <si>
    <t>Wytyczenie drogi</t>
  </si>
  <si>
    <t>Zapłacono za remont drogi ( 264m3 pospółki żwirowej, 8,13h równiarki)</t>
  </si>
  <si>
    <t>Zakupiono stół i regał-2.707,84 zł, kuchenkę-1.399,00 zł, lodówkę- 1.096,75 zł, mikrofalówkę-299,00 zł, wąż i reduktor-129,99 zł, czajniki 2 szt.-239,98 zł, stołowiznę- 1.121,99 zł.</t>
  </si>
  <si>
    <t>wydatki majątkowe</t>
  </si>
  <si>
    <t>wydatki bieżące</t>
  </si>
  <si>
    <t>Realizacja zadań z zakresu funduszu sołeckiego za 2022 rok.</t>
  </si>
  <si>
    <t>Zapłacono za remont podłogi w świetlicy</t>
  </si>
  <si>
    <t>Zapłacono za sporządzenie dokumentacji projektowo-kosztorysowej-2.706,00 zł, opłatę do PGE za przyłączenie do sieci-30,77 zł,  budowę linii oświetlenia ulicznego-8.800,00 zł, nadzór-1.168,50 zł.</t>
  </si>
  <si>
    <t>Wytyczenie oraz remont drogi</t>
  </si>
  <si>
    <t>Zapłacono za remont drogi (228m3 pospółki żwirowej, 5,5h równania)</t>
  </si>
  <si>
    <t xml:space="preserve">Zapłacono za  ławki 3 szt.-2.700,00 złza drzewka-550,00 zł, </t>
  </si>
  <si>
    <t>Zakupiono krzesła 76 szt. - 11.085,25 zł, stoły 9 szt. - 8.864,97 zł</t>
  </si>
  <si>
    <t>Zapłacono za remont drogi ( 228m3 pospółki żwirowej, 4h równiarki)</t>
  </si>
  <si>
    <t>Zapłacono za wytyczenie drogi oznaczonej w ewidencji gruntów jako działka nr 158</t>
  </si>
  <si>
    <t>Zapłacono za wymianę okien i drzwi w świetlicy</t>
  </si>
  <si>
    <t xml:space="preserve">Zapłacono za wykonanie dokumentacji projektowo-kosztorysowej-2.214,00 zł, dziennik budowy - 8,00 zł, za rozbudowę linii oświetlenia ulicznego-16.255,68 zł, nadzór - 1.230,00 zł. </t>
  </si>
  <si>
    <t>Wykonane</t>
  </si>
  <si>
    <t>Załącznik Nr 12 do Zarządzenia Nr 79/2023 Burmistrza Miasta i Gminy Chorzele z dnia 23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</si>
</sst>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4">
    <xf numFmtId="0" fontId="0" fillId="0" borderId="0" xfId="0"/>
    <xf numFmtId="0" fontId="9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center" wrapText="1"/>
    </xf>
    <xf numFmtId="4" fontId="0" fillId="0" borderId="0" xfId="0" applyNumberFormat="1"/>
    <xf numFmtId="4" fontId="10" fillId="0" borderId="15" xfId="0" applyNumberFormat="1" applyFont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right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right" vertical="center" wrapText="1"/>
    </xf>
    <xf numFmtId="4" fontId="9" fillId="2" borderId="20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10" fillId="2" borderId="15" xfId="0" applyNumberFormat="1" applyFont="1" applyFill="1" applyBorder="1" applyAlignment="1">
      <alignment horizontal="right" vertical="center" wrapText="1"/>
    </xf>
    <xf numFmtId="4" fontId="9" fillId="0" borderId="21" xfId="0" applyNumberFormat="1" applyFont="1" applyBorder="1" applyAlignment="1">
      <alignment horizontal="right" vertical="center" wrapText="1"/>
    </xf>
    <xf numFmtId="4" fontId="9" fillId="0" borderId="22" xfId="0" applyNumberFormat="1" applyFont="1" applyBorder="1" applyAlignment="1">
      <alignment horizontal="right" vertical="center" wrapText="1"/>
    </xf>
    <xf numFmtId="4" fontId="13" fillId="2" borderId="22" xfId="0" applyNumberFormat="1" applyFont="1" applyFill="1" applyBorder="1" applyAlignment="1">
      <alignment horizontal="right" vertical="center" wrapText="1"/>
    </xf>
    <xf numFmtId="4" fontId="14" fillId="2" borderId="0" xfId="0" applyNumberFormat="1" applyFont="1" applyFill="1" applyAlignment="1">
      <alignment horizontal="right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4" fontId="9" fillId="2" borderId="17" xfId="0" applyNumberFormat="1" applyFont="1" applyFill="1" applyBorder="1" applyAlignment="1">
      <alignment horizontal="right" vertical="center" wrapText="1"/>
    </xf>
    <xf numFmtId="4" fontId="9" fillId="2" borderId="21" xfId="0" applyNumberFormat="1" applyFont="1" applyFill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11" fillId="0" borderId="31" xfId="0" applyNumberFormat="1" applyFont="1" applyBorder="1"/>
    <xf numFmtId="4" fontId="5" fillId="0" borderId="24" xfId="0" applyNumberFormat="1" applyFont="1" applyBorder="1"/>
    <xf numFmtId="4" fontId="5" fillId="0" borderId="16" xfId="0" applyNumberFormat="1" applyFont="1" applyBorder="1"/>
    <xf numFmtId="4" fontId="5" fillId="0" borderId="28" xfId="0" applyNumberFormat="1" applyFont="1" applyBorder="1"/>
    <xf numFmtId="4" fontId="5" fillId="0" borderId="31" xfId="0" applyNumberFormat="1" applyFont="1" applyBorder="1"/>
    <xf numFmtId="0" fontId="11" fillId="0" borderId="29" xfId="0" applyFont="1" applyBorder="1" applyAlignment="1">
      <alignment horizontal="center"/>
    </xf>
    <xf numFmtId="4" fontId="10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" fontId="5" fillId="0" borderId="26" xfId="0" applyNumberFormat="1" applyFont="1" applyBorder="1"/>
    <xf numFmtId="4" fontId="5" fillId="0" borderId="0" xfId="0" applyNumberFormat="1" applyFont="1"/>
    <xf numFmtId="0" fontId="16" fillId="0" borderId="1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4" fontId="13" fillId="2" borderId="34" xfId="0" applyNumberFormat="1" applyFont="1" applyFill="1" applyBorder="1" applyAlignment="1">
      <alignment horizontal="right" vertical="center" wrapText="1"/>
    </xf>
    <xf numFmtId="4" fontId="13" fillId="2" borderId="25" xfId="0" applyNumberFormat="1" applyFont="1" applyFill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4" fontId="11" fillId="0" borderId="26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0" fontId="6" fillId="0" borderId="14" xfId="0" applyFont="1" applyBorder="1" applyAlignment="1">
      <alignment horizontal="right" vertical="top" wrapText="1"/>
    </xf>
    <xf numFmtId="4" fontId="11" fillId="0" borderId="35" xfId="0" applyNumberFormat="1" applyFont="1" applyBorder="1"/>
    <xf numFmtId="0" fontId="7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27" xfId="0" applyFont="1" applyBorder="1" applyAlignment="1">
      <alignment horizontal="center"/>
    </xf>
    <xf numFmtId="4" fontId="4" fillId="0" borderId="31" xfId="0" applyNumberFormat="1" applyFont="1" applyBorder="1"/>
    <xf numFmtId="4" fontId="4" fillId="0" borderId="33" xfId="0" applyNumberFormat="1" applyFont="1" applyBorder="1"/>
    <xf numFmtId="4" fontId="4" fillId="0" borderId="0" xfId="0" applyNumberFormat="1" applyFont="1"/>
    <xf numFmtId="4" fontId="4" fillId="0" borderId="15" xfId="0" applyNumberFormat="1" applyFont="1" applyBorder="1"/>
    <xf numFmtId="4" fontId="4" fillId="0" borderId="35" xfId="0" applyNumberFormat="1" applyFont="1" applyBorder="1"/>
    <xf numFmtId="4" fontId="4" fillId="0" borderId="37" xfId="0" applyNumberFormat="1" applyFont="1" applyBorder="1"/>
    <xf numFmtId="4" fontId="11" fillId="0" borderId="31" xfId="0" applyNumberFormat="1" applyFont="1" applyBorder="1" applyAlignment="1">
      <alignment vertical="center"/>
    </xf>
    <xf numFmtId="4" fontId="18" fillId="0" borderId="31" xfId="0" applyNumberFormat="1" applyFont="1" applyBorder="1" applyAlignment="1">
      <alignment wrapText="1"/>
    </xf>
    <xf numFmtId="4" fontId="3" fillId="0" borderId="31" xfId="0" applyNumberFormat="1" applyFont="1" applyBorder="1"/>
    <xf numFmtId="4" fontId="5" fillId="0" borderId="26" xfId="0" applyNumberFormat="1" applyFont="1" applyBorder="1" applyAlignment="1">
      <alignment vertical="center"/>
    </xf>
    <xf numFmtId="4" fontId="3" fillId="0" borderId="31" xfId="0" applyNumberFormat="1" applyFont="1" applyBorder="1" applyAlignment="1">
      <alignment vertical="top" wrapText="1"/>
    </xf>
    <xf numFmtId="4" fontId="3" fillId="0" borderId="24" xfId="0" applyNumberFormat="1" applyFont="1" applyBorder="1"/>
    <xf numFmtId="4" fontId="3" fillId="0" borderId="28" xfId="0" applyNumberFormat="1" applyFont="1" applyBorder="1"/>
    <xf numFmtId="4" fontId="5" fillId="0" borderId="24" xfId="0" applyNumberFormat="1" applyFont="1" applyBorder="1" applyAlignment="1">
      <alignment vertical="center"/>
    </xf>
    <xf numFmtId="4" fontId="3" fillId="0" borderId="24" xfId="0" applyNumberFormat="1" applyFont="1" applyBorder="1" applyAlignment="1">
      <alignment vertical="center"/>
    </xf>
    <xf numFmtId="4" fontId="3" fillId="0" borderId="31" xfId="0" applyNumberFormat="1" applyFont="1" applyBorder="1" applyAlignment="1">
      <alignment vertical="center"/>
    </xf>
    <xf numFmtId="4" fontId="20" fillId="0" borderId="26" xfId="0" applyNumberFormat="1" applyFont="1" applyBorder="1" applyAlignment="1">
      <alignment wrapText="1"/>
    </xf>
    <xf numFmtId="4" fontId="20" fillId="0" borderId="31" xfId="0" applyNumberFormat="1" applyFont="1" applyBorder="1" applyAlignment="1">
      <alignment wrapText="1"/>
    </xf>
    <xf numFmtId="4" fontId="5" fillId="0" borderId="28" xfId="0" applyNumberFormat="1" applyFont="1" applyBorder="1" applyAlignment="1">
      <alignment vertical="center"/>
    </xf>
    <xf numFmtId="4" fontId="11" fillId="0" borderId="33" xfId="0" applyNumberFormat="1" applyFont="1" applyBorder="1"/>
    <xf numFmtId="4" fontId="3" fillId="0" borderId="16" xfId="0" applyNumberFormat="1" applyFont="1" applyBorder="1"/>
    <xf numFmtId="4" fontId="5" fillId="0" borderId="16" xfId="0" applyNumberFormat="1" applyFont="1" applyBorder="1" applyAlignment="1">
      <alignment vertical="center"/>
    </xf>
    <xf numFmtId="4" fontId="20" fillId="0" borderId="28" xfId="0" applyNumberFormat="1" applyFont="1" applyBorder="1" applyAlignment="1">
      <alignment vertical="center" wrapText="1"/>
    </xf>
    <xf numFmtId="4" fontId="20" fillId="0" borderId="24" xfId="0" applyNumberFormat="1" applyFont="1" applyBorder="1" applyAlignment="1">
      <alignment wrapText="1"/>
    </xf>
    <xf numFmtId="4" fontId="3" fillId="0" borderId="33" xfId="0" applyNumberFormat="1" applyFont="1" applyBorder="1"/>
    <xf numFmtId="0" fontId="16" fillId="0" borderId="12" xfId="0" applyFont="1" applyBorder="1" applyAlignment="1">
      <alignment vertical="center" wrapText="1"/>
    </xf>
    <xf numFmtId="4" fontId="20" fillId="0" borderId="16" xfId="0" applyNumberFormat="1" applyFont="1" applyBorder="1"/>
    <xf numFmtId="0" fontId="9" fillId="2" borderId="12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4" fontId="21" fillId="0" borderId="24" xfId="0" applyNumberFormat="1" applyFont="1" applyBorder="1"/>
    <xf numFmtId="4" fontId="3" fillId="0" borderId="28" xfId="0" applyNumberFormat="1" applyFont="1" applyBorder="1" applyAlignment="1">
      <alignment vertical="center"/>
    </xf>
    <xf numFmtId="0" fontId="16" fillId="2" borderId="4" xfId="0" applyFont="1" applyFill="1" applyBorder="1" applyAlignment="1">
      <alignment vertical="center" wrapText="1"/>
    </xf>
    <xf numFmtId="4" fontId="20" fillId="0" borderId="33" xfId="0" applyNumberFormat="1" applyFont="1" applyBorder="1" applyAlignment="1">
      <alignment wrapText="1"/>
    </xf>
    <xf numFmtId="4" fontId="11" fillId="0" borderId="33" xfId="0" applyNumberFormat="1" applyFont="1" applyBorder="1" applyAlignment="1">
      <alignment vertical="center"/>
    </xf>
    <xf numFmtId="0" fontId="9" fillId="0" borderId="40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0" xfId="0" applyFont="1" applyAlignment="1">
      <alignment horizontal="right"/>
    </xf>
    <xf numFmtId="4" fontId="23" fillId="0" borderId="0" xfId="0" applyNumberFormat="1" applyFont="1"/>
    <xf numFmtId="0" fontId="16" fillId="0" borderId="0" xfId="0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0" fontId="20" fillId="0" borderId="0" xfId="0" applyFont="1"/>
    <xf numFmtId="4" fontId="2" fillId="0" borderId="28" xfId="0" applyNumberFormat="1" applyFont="1" applyBorder="1"/>
    <xf numFmtId="4" fontId="1" fillId="0" borderId="31" xfId="0" applyNumberFormat="1" applyFont="1" applyBorder="1"/>
    <xf numFmtId="4" fontId="1" fillId="0" borderId="28" xfId="0" applyNumberFormat="1" applyFont="1" applyBorder="1"/>
    <xf numFmtId="4" fontId="1" fillId="0" borderId="24" xfId="0" applyNumberFormat="1" applyFont="1" applyBorder="1"/>
    <xf numFmtId="4" fontId="1" fillId="0" borderId="31" xfId="0" applyNumberFormat="1" applyFont="1" applyBorder="1" applyAlignment="1">
      <alignment vertical="center"/>
    </xf>
    <xf numFmtId="4" fontId="18" fillId="0" borderId="26" xfId="0" applyNumberFormat="1" applyFont="1" applyBorder="1" applyAlignment="1">
      <alignment wrapText="1"/>
    </xf>
    <xf numFmtId="0" fontId="19" fillId="0" borderId="7" xfId="0" applyFont="1" applyBorder="1" applyAlignment="1">
      <alignment vertical="center" wrapText="1"/>
    </xf>
    <xf numFmtId="4" fontId="20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view="pageLayout" topLeftCell="A18" zoomScaleNormal="100" workbookViewId="0">
      <selection activeCell="I3" sqref="I3"/>
    </sheetView>
  </sheetViews>
  <sheetFormatPr defaultRowHeight="14.4"/>
  <cols>
    <col min="1" max="1" width="3.19921875" style="6" customWidth="1"/>
    <col min="2" max="2" width="4.296875" style="2" customWidth="1"/>
    <col min="3" max="3" width="6.5" style="2" customWidth="1"/>
    <col min="4" max="4" width="4.3984375" style="2" customWidth="1"/>
    <col min="5" max="5" width="12" style="5" customWidth="1"/>
    <col min="6" max="6" width="21.09765625" customWidth="1"/>
    <col min="7" max="7" width="9.09765625" customWidth="1"/>
    <col min="8" max="8" width="9.3984375" style="68" customWidth="1"/>
    <col min="9" max="9" width="61.296875" style="88" customWidth="1"/>
  </cols>
  <sheetData>
    <row r="1" spans="1:9" thickBot="1">
      <c r="A1" s="158" t="s">
        <v>94</v>
      </c>
      <c r="B1" s="158"/>
      <c r="C1" s="158"/>
      <c r="D1" s="158"/>
      <c r="E1" s="158"/>
      <c r="F1" s="158"/>
      <c r="G1" s="158"/>
      <c r="H1" s="158"/>
      <c r="I1" s="130" t="s">
        <v>106</v>
      </c>
    </row>
    <row r="2" spans="1:9" s="2" customFormat="1" ht="15" thickBot="1">
      <c r="A2" s="151" t="s">
        <v>48</v>
      </c>
      <c r="B2" s="156" t="s">
        <v>0</v>
      </c>
      <c r="C2" s="159" t="s">
        <v>1</v>
      </c>
      <c r="D2" s="156" t="s">
        <v>2</v>
      </c>
      <c r="E2" s="156" t="s">
        <v>3</v>
      </c>
      <c r="F2" s="156" t="s">
        <v>4</v>
      </c>
      <c r="G2" s="41" t="s">
        <v>52</v>
      </c>
      <c r="H2" s="80" t="s">
        <v>105</v>
      </c>
      <c r="I2" s="89"/>
    </row>
    <row r="3" spans="1:9" s="2" customFormat="1" ht="13.2" customHeight="1" thickBot="1">
      <c r="A3" s="152"/>
      <c r="B3" s="157"/>
      <c r="C3" s="160"/>
      <c r="D3" s="157"/>
      <c r="E3" s="157"/>
      <c r="F3" s="157"/>
      <c r="G3" s="42" t="s">
        <v>54</v>
      </c>
      <c r="H3" s="81" t="s">
        <v>51</v>
      </c>
      <c r="I3" s="62" t="s">
        <v>53</v>
      </c>
    </row>
    <row r="4" spans="1:9" ht="25.8" customHeight="1" thickBot="1">
      <c r="A4" s="21">
        <v>1</v>
      </c>
      <c r="B4" s="3">
        <v>921</v>
      </c>
      <c r="C4" s="4">
        <v>92195</v>
      </c>
      <c r="D4" s="4">
        <v>6050</v>
      </c>
      <c r="E4" s="4" t="s">
        <v>5</v>
      </c>
      <c r="F4" s="1" t="s">
        <v>6</v>
      </c>
      <c r="G4" s="39">
        <v>17100</v>
      </c>
      <c r="H4" s="96">
        <v>16752.75</v>
      </c>
      <c r="I4" s="105" t="s">
        <v>66</v>
      </c>
    </row>
    <row r="5" spans="1:9">
      <c r="A5" s="148">
        <v>2</v>
      </c>
      <c r="B5" s="8">
        <v>600</v>
      </c>
      <c r="C5" s="15">
        <v>60016</v>
      </c>
      <c r="D5" s="15">
        <v>4270</v>
      </c>
      <c r="E5" s="149" t="s">
        <v>7</v>
      </c>
      <c r="F5" s="149" t="s">
        <v>56</v>
      </c>
      <c r="G5" s="40">
        <v>14407.01</v>
      </c>
      <c r="H5" s="67">
        <v>13967.88</v>
      </c>
      <c r="I5" s="106" t="s">
        <v>70</v>
      </c>
    </row>
    <row r="6" spans="1:9" ht="15" thickBot="1">
      <c r="A6" s="147"/>
      <c r="B6" s="18">
        <v>600</v>
      </c>
      <c r="C6" s="19">
        <v>60016</v>
      </c>
      <c r="D6" s="19">
        <v>4300</v>
      </c>
      <c r="E6" s="153"/>
      <c r="F6" s="153"/>
      <c r="G6" s="53">
        <v>3500</v>
      </c>
      <c r="H6" s="108">
        <v>3500</v>
      </c>
      <c r="I6" s="107" t="s">
        <v>67</v>
      </c>
    </row>
    <row r="7" spans="1:9" ht="15" thickBot="1">
      <c r="A7" s="75"/>
      <c r="B7" s="8"/>
      <c r="C7" s="15"/>
      <c r="D7" s="15"/>
      <c r="E7" s="74"/>
      <c r="F7" s="76" t="s">
        <v>47</v>
      </c>
      <c r="G7" s="43">
        <f>SUM(G5:G6)</f>
        <v>17907.010000000002</v>
      </c>
      <c r="H7" s="109">
        <f>SUM(H5:H6)</f>
        <v>17467.879999999997</v>
      </c>
      <c r="I7" s="91"/>
    </row>
    <row r="8" spans="1:9" ht="15.6" customHeight="1">
      <c r="A8" s="148">
        <v>3</v>
      </c>
      <c r="B8" s="27">
        <v>921</v>
      </c>
      <c r="C8" s="28">
        <v>92195</v>
      </c>
      <c r="D8" s="28">
        <v>4270</v>
      </c>
      <c r="E8" s="143" t="s">
        <v>9</v>
      </c>
      <c r="F8" s="154" t="s">
        <v>49</v>
      </c>
      <c r="G8" s="44">
        <v>14229.87</v>
      </c>
      <c r="H8" s="58">
        <v>14229.87</v>
      </c>
      <c r="I8" s="101" t="s">
        <v>69</v>
      </c>
    </row>
    <row r="9" spans="1:9" ht="15.6" customHeight="1" thickBot="1">
      <c r="A9" s="146"/>
      <c r="B9" s="31">
        <v>921</v>
      </c>
      <c r="C9" s="32">
        <v>92195</v>
      </c>
      <c r="D9" s="32">
        <v>4210</v>
      </c>
      <c r="E9" s="144"/>
      <c r="F9" s="155"/>
      <c r="G9" s="45">
        <v>2707.65</v>
      </c>
      <c r="H9" s="60">
        <v>2630.72</v>
      </c>
      <c r="I9" s="102" t="s">
        <v>68</v>
      </c>
    </row>
    <row r="10" spans="1:9" ht="15" thickBot="1">
      <c r="A10" s="147"/>
      <c r="B10" s="31"/>
      <c r="C10" s="32"/>
      <c r="D10" s="32"/>
      <c r="E10" s="145"/>
      <c r="F10" s="37" t="s">
        <v>47</v>
      </c>
      <c r="G10" s="46">
        <f>SUM(G8+G9)</f>
        <v>16937.52</v>
      </c>
      <c r="H10" s="57">
        <f>SUM(H8:H9)</f>
        <v>16860.59</v>
      </c>
      <c r="I10" s="90"/>
    </row>
    <row r="11" spans="1:9" ht="25.2" customHeight="1">
      <c r="A11" s="148">
        <v>4</v>
      </c>
      <c r="B11" s="8">
        <v>921</v>
      </c>
      <c r="C11" s="8">
        <v>92195</v>
      </c>
      <c r="D11" s="8">
        <v>4210</v>
      </c>
      <c r="E11" s="149" t="s">
        <v>10</v>
      </c>
      <c r="F11" s="11" t="s">
        <v>11</v>
      </c>
      <c r="G11" s="40">
        <v>6994.55</v>
      </c>
      <c r="H11" s="99">
        <v>6994.55</v>
      </c>
      <c r="I11" s="113" t="s">
        <v>91</v>
      </c>
    </row>
    <row r="12" spans="1:9">
      <c r="A12" s="146"/>
      <c r="B12" s="9">
        <v>600</v>
      </c>
      <c r="C12" s="10">
        <v>60016</v>
      </c>
      <c r="D12" s="10">
        <v>4270</v>
      </c>
      <c r="E12" s="150"/>
      <c r="F12" s="12" t="s">
        <v>12</v>
      </c>
      <c r="G12" s="47">
        <v>9000</v>
      </c>
      <c r="H12" s="111">
        <v>8998.68</v>
      </c>
      <c r="I12" s="110" t="s">
        <v>71</v>
      </c>
    </row>
    <row r="13" spans="1:9" ht="19.2" customHeight="1" thickBot="1">
      <c r="A13" s="146"/>
      <c r="B13" s="14">
        <v>921</v>
      </c>
      <c r="C13" s="14">
        <v>92195</v>
      </c>
      <c r="D13" s="14">
        <v>4210</v>
      </c>
      <c r="E13" s="150"/>
      <c r="F13" s="69" t="s">
        <v>13</v>
      </c>
      <c r="G13" s="48">
        <v>1000</v>
      </c>
      <c r="H13" s="108">
        <v>995.11</v>
      </c>
      <c r="I13" s="112" t="s">
        <v>72</v>
      </c>
    </row>
    <row r="14" spans="1:9" ht="15" thickBot="1">
      <c r="A14" s="147"/>
      <c r="B14" s="3"/>
      <c r="C14" s="3"/>
      <c r="D14" s="3"/>
      <c r="E14" s="153"/>
      <c r="F14" s="13" t="s">
        <v>47</v>
      </c>
      <c r="G14" s="39">
        <f>SUM(G11+G12+G13)</f>
        <v>16994.55</v>
      </c>
      <c r="H14" s="57">
        <f>SUM(H11:H13)</f>
        <v>16988.34</v>
      </c>
      <c r="I14" s="90"/>
    </row>
    <row r="15" spans="1:9" ht="20.399999999999999" customHeight="1">
      <c r="A15" s="148">
        <v>5</v>
      </c>
      <c r="B15" s="8">
        <v>921</v>
      </c>
      <c r="C15" s="15">
        <v>92195</v>
      </c>
      <c r="D15" s="15">
        <v>6050</v>
      </c>
      <c r="E15" s="143" t="s">
        <v>14</v>
      </c>
      <c r="F15" s="11" t="s">
        <v>6</v>
      </c>
      <c r="G15" s="40">
        <v>16084</v>
      </c>
      <c r="H15" s="103">
        <v>14500</v>
      </c>
      <c r="I15" s="104" t="s">
        <v>74</v>
      </c>
    </row>
    <row r="16" spans="1:9" ht="15" thickBot="1">
      <c r="A16" s="146"/>
      <c r="B16" s="14">
        <v>921</v>
      </c>
      <c r="C16" s="14">
        <v>92195</v>
      </c>
      <c r="D16" s="14">
        <v>4210</v>
      </c>
      <c r="E16" s="144"/>
      <c r="F16" s="35" t="s">
        <v>15</v>
      </c>
      <c r="G16" s="49">
        <v>454.32</v>
      </c>
      <c r="H16" s="60">
        <v>450</v>
      </c>
      <c r="I16" s="102" t="s">
        <v>73</v>
      </c>
    </row>
    <row r="17" spans="1:9" ht="15" thickBot="1">
      <c r="A17" s="147"/>
      <c r="B17" s="3"/>
      <c r="C17" s="4"/>
      <c r="D17" s="4"/>
      <c r="E17" s="145"/>
      <c r="F17" s="36" t="s">
        <v>47</v>
      </c>
      <c r="G17" s="46">
        <f>SUM(G15:G16)</f>
        <v>16538.32</v>
      </c>
      <c r="H17" s="57">
        <f>SUM(H15:H16)</f>
        <v>14950</v>
      </c>
      <c r="I17" s="90"/>
    </row>
    <row r="18" spans="1:9" ht="15" thickBot="1">
      <c r="A18" s="148">
        <v>6</v>
      </c>
      <c r="B18" s="8">
        <v>600</v>
      </c>
      <c r="C18" s="15">
        <v>60016</v>
      </c>
      <c r="D18" s="15">
        <v>4270</v>
      </c>
      <c r="E18" s="149" t="s">
        <v>23</v>
      </c>
      <c r="F18" s="149" t="s">
        <v>97</v>
      </c>
      <c r="G18" s="79">
        <v>11823.47</v>
      </c>
      <c r="H18" s="67">
        <v>11729.28</v>
      </c>
      <c r="I18" s="132" t="s">
        <v>98</v>
      </c>
    </row>
    <row r="19" spans="1:9" ht="15" thickBot="1">
      <c r="A19" s="146"/>
      <c r="B19" s="14">
        <v>600</v>
      </c>
      <c r="C19" s="124">
        <v>60016</v>
      </c>
      <c r="D19" s="124">
        <v>4300</v>
      </c>
      <c r="E19" s="150"/>
      <c r="F19" s="153"/>
      <c r="G19" s="51">
        <v>5000</v>
      </c>
      <c r="H19" s="61">
        <v>4980</v>
      </c>
      <c r="I19" s="107" t="s">
        <v>62</v>
      </c>
    </row>
    <row r="20" spans="1:9" ht="15" thickBot="1">
      <c r="A20" s="147"/>
      <c r="B20" s="3"/>
      <c r="C20" s="4"/>
      <c r="D20" s="4"/>
      <c r="E20" s="153"/>
      <c r="F20" s="17" t="s">
        <v>47</v>
      </c>
      <c r="G20" s="39">
        <f>SUM(G18:G19)</f>
        <v>16823.47</v>
      </c>
      <c r="H20" s="57">
        <f>SUM(H18:H19)</f>
        <v>16709.28</v>
      </c>
      <c r="I20" s="90"/>
    </row>
    <row r="21" spans="1:9" ht="36.6" thickBot="1">
      <c r="A21" s="22">
        <v>7</v>
      </c>
      <c r="B21" s="3">
        <v>921</v>
      </c>
      <c r="C21" s="4">
        <v>92195</v>
      </c>
      <c r="D21" s="4">
        <v>4300</v>
      </c>
      <c r="E21" s="4" t="s">
        <v>24</v>
      </c>
      <c r="F21" s="73" t="s">
        <v>57</v>
      </c>
      <c r="G21" s="39">
        <v>19188</v>
      </c>
      <c r="H21" s="96">
        <v>11500</v>
      </c>
      <c r="I21" s="100" t="s">
        <v>63</v>
      </c>
    </row>
    <row r="22" spans="1:9" ht="21.6" customHeight="1">
      <c r="A22" s="148">
        <v>8</v>
      </c>
      <c r="B22" s="8">
        <v>921</v>
      </c>
      <c r="C22" s="15">
        <v>92195</v>
      </c>
      <c r="D22" s="15">
        <v>4210</v>
      </c>
      <c r="E22" s="149" t="s">
        <v>25</v>
      </c>
      <c r="F22" s="162" t="s">
        <v>50</v>
      </c>
      <c r="G22" s="78">
        <v>8000</v>
      </c>
      <c r="H22" s="103">
        <v>6762.75</v>
      </c>
      <c r="I22" s="104" t="s">
        <v>65</v>
      </c>
    </row>
    <row r="23" spans="1:9" ht="16.8" customHeight="1" thickBot="1">
      <c r="A23" s="146"/>
      <c r="B23" s="3">
        <v>921</v>
      </c>
      <c r="C23" s="4">
        <v>92195</v>
      </c>
      <c r="D23" s="4">
        <v>4270</v>
      </c>
      <c r="E23" s="150"/>
      <c r="F23" s="163"/>
      <c r="G23" s="77">
        <v>16500</v>
      </c>
      <c r="H23" s="60">
        <v>16200</v>
      </c>
      <c r="I23" s="102" t="s">
        <v>64</v>
      </c>
    </row>
    <row r="24" spans="1:9" ht="15" thickBot="1">
      <c r="A24" s="147"/>
      <c r="B24" s="26"/>
      <c r="C24" s="25"/>
      <c r="D24" s="25"/>
      <c r="E24" s="153"/>
      <c r="F24" s="34" t="s">
        <v>47</v>
      </c>
      <c r="G24" s="50">
        <f>SUM(G22:G23)</f>
        <v>24500</v>
      </c>
      <c r="H24" s="57">
        <f>SUM(H22:H23)</f>
        <v>22962.75</v>
      </c>
      <c r="I24" s="90"/>
    </row>
    <row r="25" spans="1:9" ht="24">
      <c r="A25" s="146">
        <v>9</v>
      </c>
      <c r="B25" s="8">
        <v>921</v>
      </c>
      <c r="C25" s="15">
        <v>92195</v>
      </c>
      <c r="D25" s="15">
        <v>6050</v>
      </c>
      <c r="E25" s="149" t="s">
        <v>26</v>
      </c>
      <c r="F25" s="72" t="s">
        <v>27</v>
      </c>
      <c r="G25" s="40">
        <v>53610.43</v>
      </c>
      <c r="H25" s="103">
        <v>38235.019999999997</v>
      </c>
      <c r="I25" s="113" t="s">
        <v>76</v>
      </c>
    </row>
    <row r="26" spans="1:9" ht="23.4" customHeight="1" thickBot="1">
      <c r="A26" s="146"/>
      <c r="B26" s="3">
        <v>921</v>
      </c>
      <c r="C26" s="3">
        <v>92195</v>
      </c>
      <c r="D26" s="3">
        <v>4210</v>
      </c>
      <c r="E26" s="150"/>
      <c r="F26" s="69" t="s">
        <v>28</v>
      </c>
      <c r="G26" s="48">
        <v>3256.45</v>
      </c>
      <c r="H26" s="108">
        <v>3250</v>
      </c>
      <c r="I26" s="133" t="s">
        <v>99</v>
      </c>
    </row>
    <row r="27" spans="1:9" ht="15" thickBot="1">
      <c r="A27" s="147"/>
      <c r="B27" s="3"/>
      <c r="C27" s="4"/>
      <c r="D27" s="4"/>
      <c r="E27" s="153"/>
      <c r="F27" s="16" t="s">
        <v>47</v>
      </c>
      <c r="G27" s="39">
        <f>SUM(G25:G26)</f>
        <v>56866.879999999997</v>
      </c>
      <c r="H27" s="57">
        <f>SUM(H25:H26)</f>
        <v>41485.019999999997</v>
      </c>
      <c r="I27" s="90"/>
    </row>
    <row r="28" spans="1:9" ht="24.6" thickBot="1">
      <c r="A28" s="21">
        <v>10</v>
      </c>
      <c r="B28" s="3">
        <v>921</v>
      </c>
      <c r="C28" s="4">
        <v>92195</v>
      </c>
      <c r="D28" s="4">
        <v>6050</v>
      </c>
      <c r="E28" s="4" t="s">
        <v>29</v>
      </c>
      <c r="F28" s="73" t="s">
        <v>30</v>
      </c>
      <c r="G28" s="39">
        <v>26119.14</v>
      </c>
      <c r="H28" s="96">
        <v>26100</v>
      </c>
      <c r="I28" s="105" t="s">
        <v>77</v>
      </c>
    </row>
    <row r="29" spans="1:9">
      <c r="A29" s="146">
        <v>11</v>
      </c>
      <c r="B29" s="8">
        <v>921</v>
      </c>
      <c r="C29" s="8">
        <v>92195</v>
      </c>
      <c r="D29" s="8">
        <v>4210</v>
      </c>
      <c r="E29" s="149" t="s">
        <v>31</v>
      </c>
      <c r="F29" s="11" t="s">
        <v>32</v>
      </c>
      <c r="G29" s="40">
        <v>20000</v>
      </c>
      <c r="H29" s="67">
        <v>19950.22</v>
      </c>
      <c r="I29" s="134" t="s">
        <v>100</v>
      </c>
    </row>
    <row r="30" spans="1:9" ht="15" customHeight="1" thickBot="1">
      <c r="A30" s="146"/>
      <c r="B30" s="3">
        <v>921</v>
      </c>
      <c r="C30" s="4">
        <v>92195</v>
      </c>
      <c r="D30" s="4">
        <v>4270</v>
      </c>
      <c r="E30" s="153"/>
      <c r="F30" s="1" t="s">
        <v>33</v>
      </c>
      <c r="G30" s="51">
        <v>18836.54</v>
      </c>
      <c r="H30" s="60">
        <v>18443.23</v>
      </c>
      <c r="I30" s="131" t="s">
        <v>95</v>
      </c>
    </row>
    <row r="31" spans="1:9" ht="13.8" customHeight="1" thickBot="1">
      <c r="A31" s="147"/>
      <c r="B31" s="3"/>
      <c r="C31" s="4"/>
      <c r="D31" s="4"/>
      <c r="E31" s="4"/>
      <c r="F31" s="17" t="s">
        <v>47</v>
      </c>
      <c r="G31" s="39">
        <f>SUM(G29:G30)</f>
        <v>38836.54</v>
      </c>
      <c r="H31" s="57">
        <f>SUM(H29:H30)</f>
        <v>38393.449999999997</v>
      </c>
      <c r="I31" s="90"/>
    </row>
    <row r="32" spans="1:9" ht="15" thickBot="1">
      <c r="A32" s="21">
        <v>12</v>
      </c>
      <c r="B32" s="3">
        <v>600</v>
      </c>
      <c r="C32" s="4">
        <v>60016</v>
      </c>
      <c r="D32" s="4">
        <v>4270</v>
      </c>
      <c r="E32" s="71" t="s">
        <v>34</v>
      </c>
      <c r="F32" s="1" t="s">
        <v>12</v>
      </c>
      <c r="G32" s="39">
        <v>16937.52</v>
      </c>
      <c r="H32" s="109">
        <v>16905.12</v>
      </c>
      <c r="I32" s="114" t="s">
        <v>78</v>
      </c>
    </row>
    <row r="33" spans="1:9" ht="15" thickBot="1">
      <c r="A33" s="161">
        <v>2</v>
      </c>
      <c r="B33" s="161"/>
      <c r="C33" s="161"/>
      <c r="D33" s="161"/>
      <c r="E33" s="161"/>
      <c r="F33" s="161"/>
      <c r="G33" s="161"/>
      <c r="H33" s="161"/>
      <c r="I33" s="93"/>
    </row>
    <row r="34" spans="1:9" ht="15" customHeight="1" thickBot="1">
      <c r="A34" s="151" t="s">
        <v>48</v>
      </c>
      <c r="B34" s="156" t="s">
        <v>0</v>
      </c>
      <c r="C34" s="156" t="s">
        <v>1</v>
      </c>
      <c r="D34" s="156" t="s">
        <v>2</v>
      </c>
      <c r="E34" s="156" t="s">
        <v>3</v>
      </c>
      <c r="F34" s="156" t="s">
        <v>4</v>
      </c>
      <c r="G34" s="41" t="s">
        <v>52</v>
      </c>
      <c r="H34" s="80" t="s">
        <v>105</v>
      </c>
      <c r="I34" s="140" t="s">
        <v>53</v>
      </c>
    </row>
    <row r="35" spans="1:9" ht="13.2" customHeight="1" thickBot="1">
      <c r="A35" s="152"/>
      <c r="B35" s="157"/>
      <c r="C35" s="157"/>
      <c r="D35" s="157"/>
      <c r="E35" s="157"/>
      <c r="F35" s="157"/>
      <c r="G35" s="42" t="s">
        <v>54</v>
      </c>
      <c r="H35" s="81" t="s">
        <v>51</v>
      </c>
      <c r="I35" s="141"/>
    </row>
    <row r="36" spans="1:9" ht="24.6" customHeight="1" thickBot="1">
      <c r="A36" s="21">
        <v>13</v>
      </c>
      <c r="B36" s="3">
        <v>600</v>
      </c>
      <c r="C36" s="4">
        <v>60016</v>
      </c>
      <c r="D36" s="4">
        <v>4270</v>
      </c>
      <c r="E36" s="4" t="s">
        <v>35</v>
      </c>
      <c r="F36" s="1" t="s">
        <v>8</v>
      </c>
      <c r="G36" s="39">
        <v>5674.43</v>
      </c>
      <c r="H36" s="123">
        <v>5653.08</v>
      </c>
      <c r="I36" s="139" t="s">
        <v>79</v>
      </c>
    </row>
    <row r="37" spans="1:9" ht="22.8" customHeight="1" thickBot="1">
      <c r="A37" s="21">
        <v>14</v>
      </c>
      <c r="B37" s="3">
        <v>921</v>
      </c>
      <c r="C37" s="4">
        <v>92195</v>
      </c>
      <c r="D37" s="4">
        <v>6050</v>
      </c>
      <c r="E37" s="4" t="s">
        <v>36</v>
      </c>
      <c r="F37" s="1" t="s">
        <v>6</v>
      </c>
      <c r="G37" s="39">
        <v>5750</v>
      </c>
      <c r="H37" s="96">
        <v>5750</v>
      </c>
      <c r="I37" s="138" t="s">
        <v>81</v>
      </c>
    </row>
    <row r="38" spans="1:9" ht="28.2" customHeight="1" thickBot="1">
      <c r="A38" s="22">
        <v>15</v>
      </c>
      <c r="B38" s="23">
        <v>921</v>
      </c>
      <c r="C38" s="24">
        <v>92195</v>
      </c>
      <c r="D38" s="24">
        <v>6050</v>
      </c>
      <c r="E38" s="24" t="s">
        <v>37</v>
      </c>
      <c r="F38" s="70" t="s">
        <v>27</v>
      </c>
      <c r="G38" s="52">
        <v>27316.75</v>
      </c>
      <c r="H38" s="96">
        <v>25055.01</v>
      </c>
      <c r="I38" s="107" t="s">
        <v>80</v>
      </c>
    </row>
    <row r="39" spans="1:9" ht="25.2" customHeight="1">
      <c r="A39" s="146">
        <v>16</v>
      </c>
      <c r="B39" s="18">
        <v>921</v>
      </c>
      <c r="C39" s="19">
        <v>92195</v>
      </c>
      <c r="D39" s="19">
        <v>6050</v>
      </c>
      <c r="E39" s="150" t="s">
        <v>38</v>
      </c>
      <c r="F39" s="115" t="s">
        <v>39</v>
      </c>
      <c r="G39" s="53">
        <v>13383</v>
      </c>
      <c r="H39" s="103">
        <v>13383</v>
      </c>
      <c r="I39" s="104" t="s">
        <v>84</v>
      </c>
    </row>
    <row r="40" spans="1:9">
      <c r="A40" s="146"/>
      <c r="B40" s="18">
        <v>600</v>
      </c>
      <c r="C40" s="19">
        <v>60016</v>
      </c>
      <c r="D40" s="19">
        <v>4270</v>
      </c>
      <c r="E40" s="150"/>
      <c r="F40" s="20" t="s">
        <v>8</v>
      </c>
      <c r="G40" s="53">
        <v>2250</v>
      </c>
      <c r="H40" s="59">
        <v>2007.36</v>
      </c>
      <c r="I40" s="110" t="s">
        <v>82</v>
      </c>
    </row>
    <row r="41" spans="1:9">
      <c r="A41" s="146"/>
      <c r="B41" s="18">
        <v>921</v>
      </c>
      <c r="C41" s="18">
        <v>92195</v>
      </c>
      <c r="D41" s="18">
        <v>4210</v>
      </c>
      <c r="E41" s="150"/>
      <c r="F41" s="20" t="s">
        <v>40</v>
      </c>
      <c r="G41" s="53">
        <v>1000</v>
      </c>
      <c r="H41" s="59">
        <v>999.01</v>
      </c>
      <c r="I41" s="110" t="s">
        <v>83</v>
      </c>
    </row>
    <row r="42" spans="1:9">
      <c r="A42" s="146"/>
      <c r="B42" s="18">
        <v>921</v>
      </c>
      <c r="C42" s="18">
        <v>92195</v>
      </c>
      <c r="D42" s="18">
        <v>4210</v>
      </c>
      <c r="E42" s="150"/>
      <c r="F42" s="20" t="s">
        <v>15</v>
      </c>
      <c r="G42" s="53">
        <v>600</v>
      </c>
      <c r="H42" s="59">
        <v>479</v>
      </c>
      <c r="I42" s="110" t="s">
        <v>85</v>
      </c>
    </row>
    <row r="43" spans="1:9" ht="17.399999999999999" customHeight="1" thickBot="1">
      <c r="A43" s="146"/>
      <c r="B43" s="3">
        <v>921</v>
      </c>
      <c r="C43" s="3">
        <v>92195</v>
      </c>
      <c r="D43" s="3">
        <v>4210</v>
      </c>
      <c r="E43" s="153"/>
      <c r="F43" s="73" t="s">
        <v>13</v>
      </c>
      <c r="G43" s="51">
        <v>845.1</v>
      </c>
      <c r="H43" s="60">
        <v>788.12</v>
      </c>
      <c r="I43" s="102" t="s">
        <v>86</v>
      </c>
    </row>
    <row r="44" spans="1:9" ht="13.8" customHeight="1" thickBot="1">
      <c r="A44" s="147"/>
      <c r="B44" s="3"/>
      <c r="C44" s="4"/>
      <c r="D44" s="4"/>
      <c r="E44" s="4"/>
      <c r="F44" s="16" t="s">
        <v>47</v>
      </c>
      <c r="G44" s="39">
        <f>SUM(G39:G43)</f>
        <v>18078.099999999999</v>
      </c>
      <c r="H44" s="57">
        <f>SUM(H39:H43)</f>
        <v>17656.489999999998</v>
      </c>
      <c r="I44" s="90"/>
    </row>
    <row r="45" spans="1:9" ht="12" customHeight="1">
      <c r="A45" s="146">
        <v>17</v>
      </c>
      <c r="B45" s="27">
        <v>600</v>
      </c>
      <c r="C45" s="28">
        <v>60016</v>
      </c>
      <c r="D45" s="28">
        <v>4270</v>
      </c>
      <c r="E45" s="143" t="s">
        <v>42</v>
      </c>
      <c r="F45" s="118" t="s">
        <v>8</v>
      </c>
      <c r="G45" s="54">
        <v>11500</v>
      </c>
      <c r="H45" s="119">
        <v>11360.28</v>
      </c>
      <c r="I45" s="134" t="s">
        <v>101</v>
      </c>
    </row>
    <row r="46" spans="1:9" ht="11.4" customHeight="1">
      <c r="A46" s="146"/>
      <c r="B46" s="29">
        <v>600</v>
      </c>
      <c r="C46" s="30">
        <v>60016</v>
      </c>
      <c r="D46" s="30">
        <v>4300</v>
      </c>
      <c r="E46" s="144"/>
      <c r="F46" s="117" t="s">
        <v>89</v>
      </c>
      <c r="G46" s="55">
        <v>4500</v>
      </c>
      <c r="H46" s="59">
        <v>4500</v>
      </c>
      <c r="I46" s="116" t="s">
        <v>102</v>
      </c>
    </row>
    <row r="47" spans="1:9" ht="20.399999999999999" customHeight="1" thickBot="1">
      <c r="A47" s="146"/>
      <c r="B47" s="31">
        <v>921</v>
      </c>
      <c r="C47" s="31">
        <v>92195</v>
      </c>
      <c r="D47" s="31">
        <v>4210</v>
      </c>
      <c r="E47" s="144"/>
      <c r="F47" s="121" t="s">
        <v>13</v>
      </c>
      <c r="G47" s="45">
        <v>3950</v>
      </c>
      <c r="H47" s="108">
        <v>2009.38</v>
      </c>
      <c r="I47" s="120" t="s">
        <v>86</v>
      </c>
    </row>
    <row r="48" spans="1:9" ht="13.2" customHeight="1" thickBot="1">
      <c r="A48" s="147"/>
      <c r="B48" s="31"/>
      <c r="C48" s="32"/>
      <c r="D48" s="32"/>
      <c r="E48" s="145"/>
      <c r="F48" s="33" t="s">
        <v>47</v>
      </c>
      <c r="G48" s="46">
        <f>SUM(G45:G47)</f>
        <v>19950</v>
      </c>
      <c r="H48" s="57">
        <f>SUM(H45:H47)</f>
        <v>17869.66</v>
      </c>
      <c r="I48" s="90"/>
    </row>
    <row r="49" spans="1:9" ht="26.4" customHeight="1" thickBot="1">
      <c r="A49" s="21">
        <v>18</v>
      </c>
      <c r="B49" s="3">
        <v>921</v>
      </c>
      <c r="C49" s="4">
        <v>92195</v>
      </c>
      <c r="D49" s="4">
        <v>6050</v>
      </c>
      <c r="E49" s="4" t="s">
        <v>43</v>
      </c>
      <c r="F49" s="1" t="s">
        <v>44</v>
      </c>
      <c r="G49" s="39">
        <v>26290.23</v>
      </c>
      <c r="H49" s="96">
        <v>26260</v>
      </c>
      <c r="I49" s="135" t="s">
        <v>103</v>
      </c>
    </row>
    <row r="50" spans="1:9" ht="24.6" customHeight="1" thickBot="1">
      <c r="A50" s="21">
        <v>19</v>
      </c>
      <c r="B50" s="3">
        <v>600</v>
      </c>
      <c r="C50" s="4">
        <v>60016</v>
      </c>
      <c r="D50" s="4">
        <v>4270</v>
      </c>
      <c r="E50" s="4" t="s">
        <v>45</v>
      </c>
      <c r="F50" s="1" t="s">
        <v>8</v>
      </c>
      <c r="G50" s="39">
        <v>14200</v>
      </c>
      <c r="H50" s="96">
        <v>14014.62</v>
      </c>
      <c r="I50" s="105" t="s">
        <v>90</v>
      </c>
    </row>
    <row r="51" spans="1:9" ht="24.6" customHeight="1" thickBot="1">
      <c r="A51" s="22">
        <v>20</v>
      </c>
      <c r="B51" s="23">
        <v>900</v>
      </c>
      <c r="C51" s="24">
        <v>90015</v>
      </c>
      <c r="D51" s="24">
        <v>6050</v>
      </c>
      <c r="E51" s="23" t="s">
        <v>46</v>
      </c>
      <c r="F51" s="125" t="s">
        <v>58</v>
      </c>
      <c r="G51" s="52">
        <v>25948</v>
      </c>
      <c r="H51" s="123">
        <v>19707.68</v>
      </c>
      <c r="I51" s="122" t="s">
        <v>104</v>
      </c>
    </row>
    <row r="52" spans="1:9" ht="30.6" customHeight="1">
      <c r="A52" s="146">
        <v>21</v>
      </c>
      <c r="B52" s="8">
        <v>801</v>
      </c>
      <c r="C52" s="15">
        <v>80195</v>
      </c>
      <c r="D52" s="15">
        <v>4210</v>
      </c>
      <c r="E52" s="150" t="s">
        <v>41</v>
      </c>
      <c r="F52" s="137" t="s">
        <v>59</v>
      </c>
      <c r="G52" s="40">
        <v>12930.43</v>
      </c>
      <c r="H52" s="99">
        <v>12930.43</v>
      </c>
      <c r="I52" s="106" t="s">
        <v>87</v>
      </c>
    </row>
    <row r="53" spans="1:9" ht="18.600000000000001" customHeight="1" thickBot="1">
      <c r="A53" s="147"/>
      <c r="B53" s="3">
        <v>801</v>
      </c>
      <c r="C53" s="4">
        <v>80195</v>
      </c>
      <c r="D53" s="4">
        <v>4270</v>
      </c>
      <c r="E53" s="153"/>
      <c r="F53" s="1" t="s">
        <v>33</v>
      </c>
      <c r="G53" s="51">
        <v>18720.5</v>
      </c>
      <c r="H53" s="61">
        <v>18720.5</v>
      </c>
      <c r="I53" s="98" t="s">
        <v>88</v>
      </c>
    </row>
    <row r="54" spans="1:9" ht="16.8" customHeight="1" thickBot="1">
      <c r="A54" s="21"/>
      <c r="B54" s="3"/>
      <c r="C54" s="4"/>
      <c r="D54" s="4"/>
      <c r="E54" s="4"/>
      <c r="F54" s="17" t="s">
        <v>47</v>
      </c>
      <c r="G54" s="39">
        <v>31650.93</v>
      </c>
      <c r="H54" s="57">
        <f>SUM(H52:H53)</f>
        <v>31650.93</v>
      </c>
      <c r="I54" s="90"/>
    </row>
    <row r="55" spans="1:9" ht="39" customHeight="1" thickBot="1">
      <c r="A55" s="21">
        <v>22</v>
      </c>
      <c r="B55" s="3">
        <v>900</v>
      </c>
      <c r="C55" s="4">
        <v>90015</v>
      </c>
      <c r="D55" s="4">
        <v>6050</v>
      </c>
      <c r="E55" s="4" t="s">
        <v>18</v>
      </c>
      <c r="F55" s="1" t="s">
        <v>19</v>
      </c>
      <c r="G55" s="39">
        <v>14485.29</v>
      </c>
      <c r="H55" s="96">
        <v>12705.27</v>
      </c>
      <c r="I55" s="97" t="s">
        <v>96</v>
      </c>
    </row>
    <row r="56" spans="1:9" ht="30.6" customHeight="1" thickBot="1">
      <c r="A56" s="21">
        <v>23</v>
      </c>
      <c r="B56" s="3">
        <v>921</v>
      </c>
      <c r="C56" s="4">
        <v>92195</v>
      </c>
      <c r="D56" s="4">
        <v>6050</v>
      </c>
      <c r="E56" s="4" t="s">
        <v>16</v>
      </c>
      <c r="F56" s="1" t="s">
        <v>17</v>
      </c>
      <c r="G56" s="39">
        <v>27830.01</v>
      </c>
      <c r="H56" s="96">
        <v>27830.01</v>
      </c>
      <c r="I56" s="97" t="s">
        <v>75</v>
      </c>
    </row>
    <row r="57" spans="1:9" ht="28.2" customHeight="1">
      <c r="A57" s="148">
        <v>24</v>
      </c>
      <c r="B57" s="8">
        <v>921</v>
      </c>
      <c r="C57" s="15">
        <v>92195</v>
      </c>
      <c r="D57" s="15">
        <v>6050</v>
      </c>
      <c r="E57" s="149" t="s">
        <v>20</v>
      </c>
      <c r="F57" s="11" t="s">
        <v>21</v>
      </c>
      <c r="G57" s="40">
        <v>23180</v>
      </c>
      <c r="H57" s="99">
        <v>23180</v>
      </c>
      <c r="I57" s="136" t="s">
        <v>61</v>
      </c>
    </row>
    <row r="58" spans="1:9" ht="17.399999999999999" customHeight="1" thickBot="1">
      <c r="A58" s="146"/>
      <c r="B58" s="14">
        <v>921</v>
      </c>
      <c r="C58" s="14">
        <v>92195</v>
      </c>
      <c r="D58" s="14">
        <v>4210</v>
      </c>
      <c r="E58" s="150"/>
      <c r="F58" s="69" t="s">
        <v>22</v>
      </c>
      <c r="G58" s="56">
        <v>3108</v>
      </c>
      <c r="H58" s="60">
        <v>2952</v>
      </c>
      <c r="I58" s="98" t="s">
        <v>60</v>
      </c>
    </row>
    <row r="59" spans="1:9" ht="15.6" customHeight="1" thickBot="1">
      <c r="A59" s="146"/>
      <c r="B59" s="26"/>
      <c r="C59" s="25"/>
      <c r="D59" s="25"/>
      <c r="E59" s="150"/>
      <c r="F59" s="82" t="s">
        <v>47</v>
      </c>
      <c r="G59" s="63">
        <f>SUM(G57:G58)</f>
        <v>26288</v>
      </c>
      <c r="H59" s="83">
        <f>SUM(H57:H58)</f>
        <v>26132</v>
      </c>
      <c r="I59" s="94"/>
    </row>
    <row r="60" spans="1:9" ht="15" thickBot="1">
      <c r="A60" s="84"/>
      <c r="B60" s="85"/>
      <c r="C60" s="85"/>
      <c r="D60" s="85"/>
      <c r="E60" s="85"/>
      <c r="F60" s="86" t="s">
        <v>55</v>
      </c>
      <c r="G60" s="87">
        <f>SUM(G4+G7+G10+G14+G17+G20+G21+G24+G27+G28+G31+G32+G36+G37+G38+G44+G48+G49+G50+G51+G54+G55+G56+G59)</f>
        <v>528210.68999999994</v>
      </c>
      <c r="H60" s="87">
        <f>SUM(H4+H7+H10+H14+H17+H20+H21+H24+H27+H28+H31+H32+H36+H37+H38+H44+H48+H49+H50+H51+H54+H55+H56+H59)</f>
        <v>487359.93</v>
      </c>
      <c r="I60" s="95"/>
    </row>
    <row r="61" spans="1:9">
      <c r="A61" s="64"/>
      <c r="B61" s="65"/>
      <c r="C61" s="65"/>
      <c r="D61" s="65"/>
      <c r="E61" s="65"/>
      <c r="F61" s="66"/>
      <c r="G61" s="63"/>
      <c r="I61" s="92"/>
    </row>
    <row r="62" spans="1:9">
      <c r="B62" s="142"/>
      <c r="C62" s="142"/>
      <c r="D62" s="142"/>
      <c r="E62" s="142"/>
      <c r="F62" s="128" t="s">
        <v>92</v>
      </c>
      <c r="G62" s="129">
        <f>SUM(G4+G15+G25+G28+G37+G38+G39+G49+G51+G55+G56+G57)</f>
        <v>277096.85000000003</v>
      </c>
      <c r="H62" s="129">
        <f>SUM(H4+H15+H25+H28+H37+H38+H39+H49+H51+H55+H56+H57)</f>
        <v>249458.73999999996</v>
      </c>
      <c r="I62" s="92"/>
    </row>
    <row r="63" spans="1:9">
      <c r="B63" s="7"/>
      <c r="C63" s="7"/>
      <c r="D63" s="7"/>
      <c r="F63" s="126" t="s">
        <v>93</v>
      </c>
      <c r="G63" s="127">
        <f>SUM(G5+G6+G8+G9+G11+G12+G13+G16+G18+G19+G21+G22+G23+G26+G29+G30+G32+G36+G40+G41+G42+G43+G45+G46+G47+G50+G52+G53+G58)</f>
        <v>251113.84</v>
      </c>
      <c r="H63" s="127">
        <f>SUM(H5+H6+H8+H9+H11+H12+H13+H16+H18+H19+H21+H22+H23+H26+H29+H30+H32+H36+H40+H41+H42+H43+H45+H46+H47+H50+H52+H53+H58)</f>
        <v>237901.18999999997</v>
      </c>
    </row>
    <row r="64" spans="1:9">
      <c r="B64" s="7"/>
      <c r="C64" s="7"/>
      <c r="D64" s="7"/>
    </row>
    <row r="65" spans="7:7">
      <c r="G65" s="38"/>
    </row>
  </sheetData>
  <mergeCells count="44">
    <mergeCell ref="A33:H33"/>
    <mergeCell ref="A18:A20"/>
    <mergeCell ref="E18:E20"/>
    <mergeCell ref="F22:F23"/>
    <mergeCell ref="B34:B35"/>
    <mergeCell ref="C34:C35"/>
    <mergeCell ref="D34:D35"/>
    <mergeCell ref="E34:E35"/>
    <mergeCell ref="F34:F35"/>
    <mergeCell ref="E29:E30"/>
    <mergeCell ref="A22:A24"/>
    <mergeCell ref="E22:E24"/>
    <mergeCell ref="E25:E27"/>
    <mergeCell ref="F18:F19"/>
    <mergeCell ref="E15:E17"/>
    <mergeCell ref="A15:A17"/>
    <mergeCell ref="E11:E14"/>
    <mergeCell ref="A29:A31"/>
    <mergeCell ref="A25:A27"/>
    <mergeCell ref="A1:H1"/>
    <mergeCell ref="A2:A3"/>
    <mergeCell ref="B2:B3"/>
    <mergeCell ref="C2:C3"/>
    <mergeCell ref="D2:D3"/>
    <mergeCell ref="E2:E3"/>
    <mergeCell ref="E8:E10"/>
    <mergeCell ref="A8:A10"/>
    <mergeCell ref="F8:F9"/>
    <mergeCell ref="A11:A14"/>
    <mergeCell ref="F2:F3"/>
    <mergeCell ref="E5:E6"/>
    <mergeCell ref="A5:A6"/>
    <mergeCell ref="F5:F6"/>
    <mergeCell ref="I34:I35"/>
    <mergeCell ref="B62:E62"/>
    <mergeCell ref="E45:E48"/>
    <mergeCell ref="A45:A48"/>
    <mergeCell ref="A57:A59"/>
    <mergeCell ref="E57:E59"/>
    <mergeCell ref="A39:A44"/>
    <mergeCell ref="A34:A35"/>
    <mergeCell ref="E39:E43"/>
    <mergeCell ref="E52:E53"/>
    <mergeCell ref="A52:A53"/>
  </mergeCells>
  <pageMargins left="0.11811023622047245" right="0" top="3.937007874015748E-2" bottom="0.31496062992125984" header="0" footer="0"/>
  <pageSetup paperSize="9" firstPageNumber="41" orientation="landscape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12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Ewa Werder</cp:lastModifiedBy>
  <cp:lastPrinted>2023-03-08T13:02:00Z</cp:lastPrinted>
  <dcterms:created xsi:type="dcterms:W3CDTF">2011-10-14T11:05:39Z</dcterms:created>
  <dcterms:modified xsi:type="dcterms:W3CDTF">2023-03-23T12:38:45Z</dcterms:modified>
</cp:coreProperties>
</file>