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34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<sst xmlns="http://schemas.openxmlformats.org/spreadsheetml/2006/main" count="44" uniqueCount="39">
  <si>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Dział</t>
  </si>
  <si>
    <t>Rozdział</t>
  </si>
  <si>
    <t>§</t>
  </si>
  <si>
    <t>Plan po zmianach</t>
  </si>
  <si>
    <t>Wykonanie</t>
  </si>
  <si>
    <t>Burmistrza Miasta i Gminy Chorzele</t>
  </si>
  <si>
    <t>Treść</t>
  </si>
  <si>
    <t>%</t>
  </si>
  <si>
    <t>wykonania</t>
  </si>
  <si>
    <t>D O C H O D Y</t>
  </si>
  <si>
    <t>DOCHODY OD OSÓB PRAWNYCH, OD</t>
  </si>
  <si>
    <t>OSÓB FIZYCZNYCH I OD INNYCH</t>
  </si>
  <si>
    <t>JEDNOSTEK NIEPOSIADAJĄCYCH</t>
  </si>
  <si>
    <t>OSOBOWOŚCI PRAWNEJ ORAZ</t>
  </si>
  <si>
    <t>WYDATKI ZWIĄZANE Z ICH POBOREM</t>
  </si>
  <si>
    <t>0480</t>
  </si>
  <si>
    <t>0270</t>
  </si>
  <si>
    <t>Wpływy z części opłaty za zezwolenie na sprzedaż napojów alkoholowych w obrocie hurtowym</t>
  </si>
  <si>
    <t>OCHRONA ZDROWIA</t>
  </si>
  <si>
    <t>Przeciwdziałanie alkoholizmowi</t>
  </si>
  <si>
    <t>Ogółem dochody</t>
  </si>
  <si>
    <t>W Y D A T K I</t>
  </si>
  <si>
    <t>Zwalczanie narkomanii</t>
  </si>
  <si>
    <t>Zakup materiałów i wyposażenia</t>
  </si>
  <si>
    <t>Zakup usług pozostałych</t>
  </si>
  <si>
    <t>Wynagrodzenia bezosobowe</t>
  </si>
  <si>
    <t>Szkolenia pracowników niebędacych członkami korpusu służby cywilnej</t>
  </si>
  <si>
    <t>Ogółem wydatki</t>
  </si>
  <si>
    <t>Załącznik Nr 7</t>
  </si>
  <si>
    <t>S P R A W O Z D A N I E</t>
  </si>
  <si>
    <t>Z WYKONANIA ZADAŃ REALIZOWANYCH Z TYTUŁU WYDAWANIA ZEZWOLEŃ NA SPRZEDAŻ NAPOJÓW ALKOHOLOWYCH ORAZ REALIZOWANYCH ZADAŃ GMINNEGO PROGRAMU PROFILAKTYKI I ROZWIĄZYWANIA PROBLEMÓW ALKOHOLOWYCH I PROGRAMU PRZECIWDZIAŁANIA NARKOMANII ZA 2023 r.</t>
  </si>
  <si>
    <t>Wpływy z innych opłat stanowiących dochody jednostek samorządu terytorialnego na podstawie ustaw</t>
  </si>
  <si>
    <t>Wpływy z opłat za zezwolenia na sprzedaż napojów alkoholowych</t>
  </si>
  <si>
    <t>0940</t>
  </si>
  <si>
    <t>Wpływy z rozliczeń/zwrotów z lat ubiegłych</t>
  </si>
  <si>
    <t>Różne opłaty i składki</t>
  </si>
  <si>
    <t>Pozostała działalność</t>
  </si>
  <si>
    <t>do Zarządzenia Nr 50/2024</t>
  </si>
  <si>
    <t>z dnia 28 marca 2024 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</si>
</sst>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  <numFmt numFmtId="175" formatCode="#,##0.0"/>
    <numFmt numFmtId="176" formatCode="[$-415]d\ mmmm\ yyyy"/>
    <numFmt numFmtId="177" formatCode="[$-F400]h:mm:ss\ AM/PM"/>
    <numFmt numFmtId="178" formatCode="#,##0.000"/>
    <numFmt numFmtId="179" formatCode="0.000%"/>
    <numFmt numFmtId="180" formatCode="0.0%"/>
    <numFmt numFmtId="181" formatCode="_-* #,##0.0\ _z_ł_-;\-* #,##0.0\ _z_ł_-;_-* &quot;-&quot;?\ _z_ł_-;_-@_-"/>
  </numFmts>
  <fonts count="51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4"/>
      <name val="Arial CE"/>
      <family val="2"/>
    </font>
    <font>
      <b/>
      <sz val="10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b/>
      <sz val="9"/>
      <name val="Book Antiqua"/>
      <family val="1"/>
    </font>
    <font>
      <b/>
      <sz val="7.5"/>
      <name val="Book Antiqua"/>
      <family val="1"/>
    </font>
    <font>
      <b/>
      <i/>
      <sz val="10"/>
      <name val="Book Antiqua"/>
      <family val="1"/>
    </font>
    <font>
      <b/>
      <i/>
      <sz val="9"/>
      <name val="Book Antiqua"/>
      <family val="1"/>
    </font>
    <font>
      <sz val="9"/>
      <name val="Book Antiqua"/>
      <family val="1"/>
    </font>
    <font>
      <b/>
      <i/>
      <sz val="9.5"/>
      <name val="Book Antiqua"/>
      <family val="1"/>
    </font>
    <font>
      <sz val="9.5"/>
      <name val="Book Antiqua"/>
      <family val="1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4" fontId="9" fillId="33" borderId="13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6" xfId="42" applyNumberFormat="1" applyFont="1" applyBorder="1" applyAlignment="1">
      <alignment/>
    </xf>
    <xf numFmtId="4" fontId="6" fillId="0" borderId="16" xfId="42" applyNumberFormat="1" applyFont="1" applyBorder="1" applyAlignment="1">
      <alignment/>
    </xf>
    <xf numFmtId="181" fontId="6" fillId="0" borderId="17" xfId="42" applyNumberFormat="1" applyFont="1" applyBorder="1" applyAlignment="1">
      <alignment/>
    </xf>
    <xf numFmtId="181" fontId="9" fillId="0" borderId="17" xfId="42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4" fontId="6" fillId="0" borderId="20" xfId="42" applyNumberFormat="1" applyFont="1" applyBorder="1" applyAlignment="1">
      <alignment horizontal="right"/>
    </xf>
    <xf numFmtId="181" fontId="9" fillId="0" borderId="21" xfId="42" applyNumberFormat="1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4" fontId="11" fillId="0" borderId="22" xfId="42" applyNumberFormat="1" applyFont="1" applyBorder="1" applyAlignment="1">
      <alignment horizontal="right"/>
    </xf>
    <xf numFmtId="4" fontId="11" fillId="0" borderId="13" xfId="42" applyNumberFormat="1" applyFont="1" applyBorder="1" applyAlignment="1">
      <alignment horizontal="right"/>
    </xf>
    <xf numFmtId="181" fontId="12" fillId="0" borderId="14" xfId="42" applyNumberFormat="1" applyFont="1" applyBorder="1" applyAlignment="1">
      <alignment/>
    </xf>
    <xf numFmtId="0" fontId="4" fillId="0" borderId="23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24" xfId="42" applyNumberFormat="1" applyFont="1" applyBorder="1" applyAlignment="1">
      <alignment horizontal="right"/>
    </xf>
    <xf numFmtId="181" fontId="13" fillId="0" borderId="12" xfId="42" applyNumberFormat="1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0" fontId="6" fillId="0" borderId="25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" fontId="6" fillId="0" borderId="27" xfId="42" applyNumberFormat="1" applyFont="1" applyBorder="1" applyAlignment="1">
      <alignment horizontal="right"/>
    </xf>
    <xf numFmtId="181" fontId="9" fillId="0" borderId="28" xfId="42" applyNumberFormat="1" applyFont="1" applyBorder="1" applyAlignment="1">
      <alignment/>
    </xf>
    <xf numFmtId="0" fontId="11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1" fillId="0" borderId="29" xfId="0" applyFont="1" applyBorder="1" applyAlignment="1">
      <alignment/>
    </xf>
    <xf numFmtId="4" fontId="11" fillId="0" borderId="31" xfId="42" applyNumberFormat="1" applyFont="1" applyBorder="1" applyAlignment="1">
      <alignment horizontal="right"/>
    </xf>
    <xf numFmtId="181" fontId="12" fillId="0" borderId="32" xfId="42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3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4" fontId="6" fillId="33" borderId="35" xfId="42" applyNumberFormat="1" applyFont="1" applyFill="1" applyBorder="1" applyAlignment="1">
      <alignment horizontal="right"/>
    </xf>
    <xf numFmtId="181" fontId="9" fillId="33" borderId="36" xfId="42" applyNumberFormat="1" applyFont="1" applyFill="1" applyBorder="1" applyAlignment="1">
      <alignment/>
    </xf>
    <xf numFmtId="4" fontId="4" fillId="0" borderId="24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/>
    </xf>
    <xf numFmtId="174" fontId="6" fillId="0" borderId="28" xfId="42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1" xfId="0" applyFont="1" applyBorder="1" applyAlignment="1">
      <alignment horizontal="left"/>
    </xf>
    <xf numFmtId="0" fontId="11" fillId="0" borderId="31" xfId="0" applyFont="1" applyBorder="1" applyAlignment="1">
      <alignment/>
    </xf>
    <xf numFmtId="174" fontId="11" fillId="0" borderId="32" xfId="42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4" fontId="4" fillId="0" borderId="12" xfId="42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13" xfId="0" applyFont="1" applyBorder="1" applyAlignment="1">
      <alignment/>
    </xf>
    <xf numFmtId="181" fontId="14" fillId="0" borderId="14" xfId="42" applyNumberFormat="1" applyFont="1" applyBorder="1" applyAlignment="1">
      <alignment/>
    </xf>
    <xf numFmtId="181" fontId="15" fillId="0" borderId="12" xfId="42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" fontId="4" fillId="0" borderId="24" xfId="42" applyNumberFormat="1" applyFont="1" applyBorder="1" applyAlignment="1">
      <alignment horizontal="right" vertical="center"/>
    </xf>
    <xf numFmtId="181" fontId="15" fillId="0" borderId="12" xfId="42" applyNumberFormat="1" applyFont="1" applyBorder="1" applyAlignment="1">
      <alignment vertical="center"/>
    </xf>
    <xf numFmtId="0" fontId="6" fillId="33" borderId="38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4" fontId="6" fillId="33" borderId="35" xfId="42" applyNumberFormat="1" applyFont="1" applyFill="1" applyBorder="1" applyAlignment="1">
      <alignment/>
    </xf>
    <xf numFmtId="181" fontId="6" fillId="33" borderId="36" xfId="42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1" fillId="0" borderId="40" xfId="0" applyFont="1" applyBorder="1" applyAlignment="1">
      <alignment wrapText="1"/>
    </xf>
    <xf numFmtId="0" fontId="4" fillId="0" borderId="41" xfId="0" applyFont="1" applyBorder="1" applyAlignment="1">
      <alignment wrapText="1"/>
    </xf>
    <xf numFmtId="4" fontId="11" fillId="0" borderId="37" xfId="42" applyNumberFormat="1" applyFont="1" applyBorder="1" applyAlignment="1">
      <alignment horizontal="right"/>
    </xf>
    <xf numFmtId="181" fontId="14" fillId="0" borderId="14" xfId="42" applyNumberFormat="1" applyFont="1" applyBorder="1" applyAlignment="1">
      <alignment vertical="center"/>
    </xf>
    <xf numFmtId="181" fontId="15" fillId="0" borderId="14" xfId="42" applyNumberFormat="1" applyFont="1" applyBorder="1" applyAlignment="1">
      <alignment vertical="center"/>
    </xf>
    <xf numFmtId="4" fontId="0" fillId="0" borderId="37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49" fontId="4" fillId="0" borderId="4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4" borderId="27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4" fontId="9" fillId="33" borderId="41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tabSelected="1" view="pageLayout" workbookViewId="0" topLeftCell="A1">
      <selection activeCell="D47" sqref="D47"/>
    </sheetView>
  </sheetViews>
  <sheetFormatPr defaultColWidth="9.125" defaultRowHeight="12.75"/>
  <cols>
    <col min="1" max="1" width="5.00390625" style="1" customWidth="1"/>
    <col min="2" max="2" width="6.875" style="1" customWidth="1"/>
    <col min="3" max="3" width="6.50390625" style="1" customWidth="1"/>
    <col min="4" max="4" width="42.625" style="1" customWidth="1"/>
    <col min="5" max="5" width="11.375" style="1" customWidth="1"/>
    <col min="6" max="6" width="13.375" style="1" customWidth="1"/>
    <col min="7" max="7" width="12.50390625" style="1" customWidth="1"/>
    <col min="8" max="8" width="13.50390625" style="1" customWidth="1"/>
    <col min="9" max="16384" width="9.125" style="1" customWidth="1"/>
  </cols>
  <sheetData>
    <row r="2" spans="2:8" ht="13.5">
      <c r="B2" s="2"/>
      <c r="C2" s="2"/>
      <c r="D2" s="2"/>
      <c r="E2" s="3"/>
      <c r="F2" s="3" t="s">
        <v>28</v>
      </c>
      <c r="H2" s="3"/>
    </row>
    <row r="3" spans="2:8" ht="13.5">
      <c r="B3" s="2"/>
      <c r="C3" s="2"/>
      <c r="D3" s="2"/>
      <c r="E3" s="3"/>
      <c r="F3" s="3" t="s">
        <v>37</v>
      </c>
      <c r="H3" s="3"/>
    </row>
    <row r="4" spans="2:8" ht="13.5">
      <c r="B4" s="2"/>
      <c r="C4" s="2"/>
      <c r="D4" s="2"/>
      <c r="E4" s="3"/>
      <c r="F4" s="6" t="s">
        <v>5</v>
      </c>
      <c r="H4" s="3"/>
    </row>
    <row r="5" spans="2:8" ht="13.5">
      <c r="B5" s="2"/>
      <c r="C5" s="2"/>
      <c r="D5" s="2"/>
      <c r="E5" s="3"/>
      <c r="F5" s="3" t="s">
        <v>38</v>
      </c>
      <c r="H5" s="3"/>
    </row>
    <row r="6" spans="2:8" ht="13.5">
      <c r="B6" s="2"/>
      <c r="C6" s="2"/>
      <c r="D6" s="84" t="s">
        <v>29</v>
      </c>
      <c r="E6" s="3"/>
      <c r="F6" s="3"/>
      <c r="H6" s="3"/>
    </row>
    <row r="7" spans="2:8" ht="59.25" customHeight="1">
      <c r="B7" s="111" t="s">
        <v>30</v>
      </c>
      <c r="C7" s="111"/>
      <c r="D7" s="111"/>
      <c r="E7" s="111"/>
      <c r="F7" s="111"/>
      <c r="G7" s="85"/>
      <c r="H7" s="85"/>
    </row>
    <row r="8" spans="5:6" ht="18" thickBot="1">
      <c r="E8" s="4"/>
      <c r="F8" s="4"/>
    </row>
    <row r="9" spans="1:7" ht="12.75">
      <c r="A9" s="102" t="s">
        <v>0</v>
      </c>
      <c r="B9" s="105" t="s">
        <v>1</v>
      </c>
      <c r="C9" s="108" t="s">
        <v>2</v>
      </c>
      <c r="D9" s="108" t="s">
        <v>6</v>
      </c>
      <c r="E9" s="112" t="s">
        <v>3</v>
      </c>
      <c r="F9" s="115" t="s">
        <v>4</v>
      </c>
      <c r="G9" s="8" t="s">
        <v>7</v>
      </c>
    </row>
    <row r="10" spans="1:7" ht="12.75">
      <c r="A10" s="103"/>
      <c r="B10" s="106"/>
      <c r="C10" s="109"/>
      <c r="D10" s="109"/>
      <c r="E10" s="113"/>
      <c r="F10" s="116"/>
      <c r="G10" s="9" t="s">
        <v>8</v>
      </c>
    </row>
    <row r="11" spans="1:7" ht="13.5" thickBot="1">
      <c r="A11" s="104"/>
      <c r="B11" s="107"/>
      <c r="C11" s="110"/>
      <c r="D11" s="110"/>
      <c r="E11" s="114"/>
      <c r="F11" s="10"/>
      <c r="G11" s="11"/>
    </row>
    <row r="12" spans="1:7" ht="14.25" thickBot="1">
      <c r="A12" s="12"/>
      <c r="B12" s="98" t="s">
        <v>9</v>
      </c>
      <c r="C12" s="100"/>
      <c r="D12" s="101"/>
      <c r="E12" s="13"/>
      <c r="F12" s="14"/>
      <c r="G12" s="15"/>
    </row>
    <row r="13" spans="1:7" ht="14.25" thickTop="1">
      <c r="A13" s="16"/>
      <c r="B13" s="17"/>
      <c r="C13" s="17"/>
      <c r="D13" s="18" t="s">
        <v>10</v>
      </c>
      <c r="E13" s="19"/>
      <c r="F13" s="20"/>
      <c r="G13" s="21"/>
    </row>
    <row r="14" spans="1:7" ht="13.5">
      <c r="A14" s="16">
        <v>756</v>
      </c>
      <c r="B14" s="17"/>
      <c r="C14" s="17"/>
      <c r="D14" s="17" t="s">
        <v>11</v>
      </c>
      <c r="E14" s="19"/>
      <c r="F14" s="20"/>
      <c r="G14" s="22"/>
    </row>
    <row r="15" spans="1:7" ht="13.5">
      <c r="A15" s="16"/>
      <c r="B15" s="18"/>
      <c r="C15" s="17"/>
      <c r="D15" s="17" t="s">
        <v>12</v>
      </c>
      <c r="E15" s="19"/>
      <c r="F15" s="20"/>
      <c r="G15" s="22"/>
    </row>
    <row r="16" spans="1:7" ht="13.5">
      <c r="A16" s="16"/>
      <c r="B16" s="18"/>
      <c r="C16" s="17"/>
      <c r="D16" s="17" t="s">
        <v>13</v>
      </c>
      <c r="E16" s="19"/>
      <c r="F16" s="20"/>
      <c r="G16" s="22"/>
    </row>
    <row r="17" spans="1:7" ht="14.25" thickBot="1">
      <c r="A17" s="23"/>
      <c r="B17" s="24"/>
      <c r="C17" s="25"/>
      <c r="D17" s="24" t="s">
        <v>14</v>
      </c>
      <c r="E17" s="26">
        <f>SUM(E18)</f>
        <v>236203.71</v>
      </c>
      <c r="F17" s="26">
        <f>SUM(F18)</f>
        <v>236203.68</v>
      </c>
      <c r="G17" s="27">
        <v>100</v>
      </c>
    </row>
    <row r="18" spans="1:7" ht="42" thickBot="1" thickTop="1">
      <c r="A18" s="12"/>
      <c r="B18" s="28">
        <v>75618</v>
      </c>
      <c r="C18" s="29"/>
      <c r="D18" s="86" t="s">
        <v>31</v>
      </c>
      <c r="E18" s="30">
        <f>SUM(E19:E20)</f>
        <v>236203.71</v>
      </c>
      <c r="F18" s="31">
        <f>SUM(F19:F20)</f>
        <v>236203.68</v>
      </c>
      <c r="G18" s="32">
        <v>100</v>
      </c>
    </row>
    <row r="19" spans="1:7" ht="27">
      <c r="A19" s="33"/>
      <c r="B19" s="34"/>
      <c r="C19" s="95" t="s">
        <v>15</v>
      </c>
      <c r="D19" s="87" t="s">
        <v>32</v>
      </c>
      <c r="E19" s="36">
        <v>196870.15</v>
      </c>
      <c r="F19" s="36">
        <v>196870.12</v>
      </c>
      <c r="G19" s="37">
        <f>SUM(F19/E19)*100</f>
        <v>99.99998476152936</v>
      </c>
    </row>
    <row r="20" spans="1:7" ht="41.25">
      <c r="A20" s="33"/>
      <c r="B20" s="34"/>
      <c r="C20" s="38" t="s">
        <v>16</v>
      </c>
      <c r="D20" s="5" t="s">
        <v>17</v>
      </c>
      <c r="E20" s="36">
        <v>39333.56</v>
      </c>
      <c r="F20" s="36">
        <v>39333.56</v>
      </c>
      <c r="G20" s="37">
        <f>SUM(F20/E20)*100</f>
        <v>100</v>
      </c>
    </row>
    <row r="21" spans="1:7" ht="13.5">
      <c r="A21" s="33"/>
      <c r="B21" s="34"/>
      <c r="C21" s="7"/>
      <c r="D21" s="35"/>
      <c r="E21" s="36"/>
      <c r="F21" s="36"/>
      <c r="G21" s="37"/>
    </row>
    <row r="22" spans="1:7" ht="21" customHeight="1" thickBot="1">
      <c r="A22" s="39">
        <v>851</v>
      </c>
      <c r="B22" s="40"/>
      <c r="C22" s="41"/>
      <c r="D22" s="24" t="s">
        <v>18</v>
      </c>
      <c r="E22" s="42">
        <f>SUM(E23)</f>
        <v>1804.02</v>
      </c>
      <c r="F22" s="42">
        <f>SUM(F23)</f>
        <v>1804.02</v>
      </c>
      <c r="G22" s="43">
        <f>SUM(F22/E22)*100</f>
        <v>100</v>
      </c>
    </row>
    <row r="23" spans="1:7" ht="17.25" customHeight="1" thickBot="1" thickTop="1">
      <c r="A23" s="33"/>
      <c r="B23" s="44">
        <v>85154</v>
      </c>
      <c r="C23" s="45"/>
      <c r="D23" s="46" t="s">
        <v>19</v>
      </c>
      <c r="E23" s="47">
        <f>SUM(E24)</f>
        <v>1804.02</v>
      </c>
      <c r="F23" s="47">
        <f>SUM(F24)</f>
        <v>1804.02</v>
      </c>
      <c r="G23" s="48">
        <f>SUM(F23/E23)*100</f>
        <v>100</v>
      </c>
    </row>
    <row r="24" spans="1:7" ht="13.5">
      <c r="A24" s="33"/>
      <c r="B24" s="34"/>
      <c r="C24" s="49" t="s">
        <v>33</v>
      </c>
      <c r="D24" s="35" t="s">
        <v>34</v>
      </c>
      <c r="E24" s="36">
        <v>1804.02</v>
      </c>
      <c r="F24" s="36">
        <v>1804.02</v>
      </c>
      <c r="G24" s="37">
        <f>SUM(F24/E24)*100</f>
        <v>100</v>
      </c>
    </row>
    <row r="25" spans="1:7" ht="14.25" customHeight="1" thickBot="1">
      <c r="A25" s="50"/>
      <c r="B25" s="51"/>
      <c r="C25" s="52"/>
      <c r="D25" s="53"/>
      <c r="E25" s="36"/>
      <c r="F25" s="36"/>
      <c r="G25" s="37"/>
    </row>
    <row r="26" spans="1:7" ht="30" customHeight="1" thickBot="1">
      <c r="A26" s="54"/>
      <c r="B26" s="55"/>
      <c r="C26" s="55"/>
      <c r="D26" s="56" t="s">
        <v>20</v>
      </c>
      <c r="E26" s="57">
        <f>SUM(E17+E22)</f>
        <v>238007.72999999998</v>
      </c>
      <c r="F26" s="57">
        <f>SUM(F17+F22)</f>
        <v>238007.69999999998</v>
      </c>
      <c r="G26" s="58">
        <f>F26/E26%</f>
        <v>99.99998739536737</v>
      </c>
    </row>
    <row r="27" spans="1:7" ht="25.5" customHeight="1" thickBot="1">
      <c r="A27" s="33"/>
      <c r="B27" s="97" t="s">
        <v>21</v>
      </c>
      <c r="C27" s="98"/>
      <c r="D27" s="99"/>
      <c r="E27" s="59"/>
      <c r="F27" s="59"/>
      <c r="G27" s="60"/>
    </row>
    <row r="28" spans="1:7" ht="15" thickBot="1" thickTop="1">
      <c r="A28" s="61">
        <v>851</v>
      </c>
      <c r="B28" s="62" t="s">
        <v>18</v>
      </c>
      <c r="C28" s="62"/>
      <c r="D28" s="62"/>
      <c r="E28" s="42">
        <f>SUM(E39+E32+E29)</f>
        <v>249958.81</v>
      </c>
      <c r="F28" s="42">
        <f>SUM(F39+F32+F29)</f>
        <v>249958.81</v>
      </c>
      <c r="G28" s="63">
        <f>F28/E28%</f>
        <v>100</v>
      </c>
    </row>
    <row r="29" spans="1:7" ht="15" thickBot="1" thickTop="1">
      <c r="A29" s="33"/>
      <c r="B29" s="64">
        <v>85153</v>
      </c>
      <c r="C29" s="65"/>
      <c r="D29" s="66" t="s">
        <v>22</v>
      </c>
      <c r="E29" s="47">
        <f>SUM(E30:E30)</f>
        <v>2000</v>
      </c>
      <c r="F29" s="47">
        <f>SUM(F30:F30)</f>
        <v>2000</v>
      </c>
      <c r="G29" s="67">
        <f>F29/E29%</f>
        <v>100</v>
      </c>
    </row>
    <row r="30" spans="1:7" ht="13.5">
      <c r="A30" s="33"/>
      <c r="B30" s="68"/>
      <c r="C30" s="69">
        <v>4300</v>
      </c>
      <c r="D30" s="35" t="s">
        <v>24</v>
      </c>
      <c r="E30" s="36">
        <v>2000</v>
      </c>
      <c r="F30" s="36">
        <v>2000</v>
      </c>
      <c r="G30" s="70">
        <f>SUM(F30/E30)*100</f>
        <v>100</v>
      </c>
    </row>
    <row r="31" spans="1:7" ht="13.5">
      <c r="A31" s="33"/>
      <c r="B31" s="71"/>
      <c r="C31" s="72"/>
      <c r="D31" s="72"/>
      <c r="E31" s="59"/>
      <c r="F31" s="59"/>
      <c r="G31" s="60"/>
    </row>
    <row r="32" spans="1:7" ht="14.25" thickBot="1">
      <c r="A32" s="33"/>
      <c r="B32" s="51">
        <v>85154</v>
      </c>
      <c r="C32" s="73"/>
      <c r="D32" s="74" t="s">
        <v>19</v>
      </c>
      <c r="E32" s="31">
        <f>SUM(E33:E37)</f>
        <v>197714.91</v>
      </c>
      <c r="F32" s="31">
        <f>SUM(F33:F37)</f>
        <v>197714.91</v>
      </c>
      <c r="G32" s="75">
        <f>F32/E32%</f>
        <v>100</v>
      </c>
    </row>
    <row r="33" spans="1:7" ht="13.5">
      <c r="A33" s="33"/>
      <c r="B33" s="68"/>
      <c r="C33" s="69">
        <v>4170</v>
      </c>
      <c r="D33" s="35" t="s">
        <v>25</v>
      </c>
      <c r="E33" s="36">
        <v>588.05</v>
      </c>
      <c r="F33" s="36">
        <v>588.05</v>
      </c>
      <c r="G33" s="76">
        <f>SUM(F33/E33)*100</f>
        <v>100</v>
      </c>
    </row>
    <row r="34" spans="1:7" ht="13.5">
      <c r="A34" s="33"/>
      <c r="B34" s="35"/>
      <c r="C34" s="69">
        <v>4210</v>
      </c>
      <c r="D34" s="35" t="s">
        <v>23</v>
      </c>
      <c r="E34" s="36">
        <v>87296.87</v>
      </c>
      <c r="F34" s="36">
        <v>87296.87</v>
      </c>
      <c r="G34" s="76">
        <f>SUM(F34/E34)*100</f>
        <v>100</v>
      </c>
    </row>
    <row r="35" spans="1:7" ht="13.5">
      <c r="A35" s="33"/>
      <c r="B35" s="35"/>
      <c r="C35" s="69">
        <v>4300</v>
      </c>
      <c r="D35" s="35" t="s">
        <v>24</v>
      </c>
      <c r="E35" s="36">
        <v>106343.99</v>
      </c>
      <c r="F35" s="36">
        <v>106343.99</v>
      </c>
      <c r="G35" s="76">
        <f>SUM(F35/E35)*100</f>
        <v>100</v>
      </c>
    </row>
    <row r="36" spans="1:7" ht="13.5">
      <c r="A36" s="33"/>
      <c r="B36" s="35"/>
      <c r="C36" s="69">
        <v>4430</v>
      </c>
      <c r="D36" s="35" t="s">
        <v>35</v>
      </c>
      <c r="E36" s="36">
        <v>336</v>
      </c>
      <c r="F36" s="36">
        <v>336</v>
      </c>
      <c r="G36" s="76">
        <f>SUM(F36/E36)*100</f>
        <v>100</v>
      </c>
    </row>
    <row r="37" spans="1:7" ht="27">
      <c r="A37" s="33"/>
      <c r="B37" s="35"/>
      <c r="C37" s="77">
        <v>4700</v>
      </c>
      <c r="D37" s="5" t="s">
        <v>26</v>
      </c>
      <c r="E37" s="78">
        <v>3150</v>
      </c>
      <c r="F37" s="78">
        <v>3150</v>
      </c>
      <c r="G37" s="79">
        <f>SUM(F37/E37)*100</f>
        <v>100</v>
      </c>
    </row>
    <row r="38" spans="1:7" ht="13.5">
      <c r="A38" s="33"/>
      <c r="B38" s="35"/>
      <c r="C38" s="69"/>
      <c r="D38" s="35"/>
      <c r="E38" s="36"/>
      <c r="F38" s="36"/>
      <c r="G38" s="79"/>
    </row>
    <row r="39" spans="1:7" ht="14.25" thickBot="1">
      <c r="A39" s="33"/>
      <c r="B39" s="74">
        <v>85195</v>
      </c>
      <c r="C39" s="51"/>
      <c r="D39" s="74" t="s">
        <v>36</v>
      </c>
      <c r="E39" s="88">
        <v>50243.9</v>
      </c>
      <c r="F39" s="88">
        <v>50243.9</v>
      </c>
      <c r="G39" s="89">
        <f>SUM(F39/E39)*100</f>
        <v>100</v>
      </c>
    </row>
    <row r="40" spans="1:7" ht="13.5">
      <c r="A40" s="33"/>
      <c r="B40" s="35"/>
      <c r="C40" s="69">
        <v>4170</v>
      </c>
      <c r="D40" s="35" t="s">
        <v>25</v>
      </c>
      <c r="E40" s="36">
        <v>47243.9</v>
      </c>
      <c r="F40" s="36">
        <v>47243.9</v>
      </c>
      <c r="G40" s="79">
        <f>SUM(F40/E40)*100</f>
        <v>100</v>
      </c>
    </row>
    <row r="41" spans="1:7" ht="14.25" thickBot="1">
      <c r="A41" s="33"/>
      <c r="B41" s="35"/>
      <c r="C41" s="93">
        <v>4300</v>
      </c>
      <c r="D41" s="94" t="s">
        <v>24</v>
      </c>
      <c r="E41" s="91">
        <v>3000</v>
      </c>
      <c r="F41" s="92">
        <v>3000</v>
      </c>
      <c r="G41" s="90">
        <f>SUM(F41/E41)*100</f>
        <v>100</v>
      </c>
    </row>
    <row r="42" spans="1:7" ht="14.25" thickBot="1">
      <c r="A42" s="80"/>
      <c r="B42" s="81"/>
      <c r="C42" s="81"/>
      <c r="D42" s="56" t="s">
        <v>27</v>
      </c>
      <c r="E42" s="82">
        <f>SUM(E28)</f>
        <v>249958.81</v>
      </c>
      <c r="F42" s="82">
        <f>SUM(F28)</f>
        <v>249958.81</v>
      </c>
      <c r="G42" s="83">
        <f>F42/E42%</f>
        <v>100</v>
      </c>
    </row>
    <row r="48" spans="1:7" ht="12.75">
      <c r="A48" s="96">
        <v>30</v>
      </c>
      <c r="B48" s="96"/>
      <c r="C48" s="96"/>
      <c r="D48" s="96"/>
      <c r="E48" s="96"/>
      <c r="F48" s="96"/>
      <c r="G48" s="96"/>
    </row>
  </sheetData>
  <sheetProtection/>
  <mergeCells count="10">
    <mergeCell ref="B7:F7"/>
    <mergeCell ref="D9:D11"/>
    <mergeCell ref="E9:E11"/>
    <mergeCell ref="F9:F10"/>
    <mergeCell ref="A48:G48"/>
    <mergeCell ref="B27:D27"/>
    <mergeCell ref="B12:D12"/>
    <mergeCell ref="A9:A11"/>
    <mergeCell ref="B9:B11"/>
    <mergeCell ref="C9:C11"/>
  </mergeCells>
  <printOptions horizontalCentered="1"/>
  <pageMargins left="0.35433070866141736" right="0.31496062992125984" top="0.3937007874015748" bottom="0.3937007874015748" header="0.31496062992125984" footer="0.5118110236220472"/>
  <pageSetup firstPageNumber="32" useFirstPageNumber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Umig_Chorzele</cp:lastModifiedBy>
  <cp:lastPrinted>2024-03-29T01:32:42Z</cp:lastPrinted>
  <dcterms:created xsi:type="dcterms:W3CDTF">1998-12-09T13:02:10Z</dcterms:created>
  <dcterms:modified xsi:type="dcterms:W3CDTF">2024-03-29T01:32:48Z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